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3/Staga/23MM000 - Byty Brno střed/23MM00.07 - Moravské nám.14B, byt č. 33 - koupelna/Rozpočet/"/>
    </mc:Choice>
  </mc:AlternateContent>
  <xr:revisionPtr revIDLastSave="0" documentId="8_{63B8A8A9-8112-4732-85C7-54E6CA545B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3.07 23.07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'23.07 23.07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'23.07 23.07 Pol'!$A$1:$X$392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18" i="1" s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1" i="1"/>
  <c r="F41" i="1"/>
  <c r="G40" i="1"/>
  <c r="F40" i="1"/>
  <c r="G39" i="1"/>
  <c r="F39" i="1"/>
  <c r="G382" i="12"/>
  <c r="BA380" i="12"/>
  <c r="BA375" i="12"/>
  <c r="BA366" i="12"/>
  <c r="BA321" i="12"/>
  <c r="BA320" i="12"/>
  <c r="BA152" i="12"/>
  <c r="BA113" i="12"/>
  <c r="BA111" i="12"/>
  <c r="BA108" i="12"/>
  <c r="BA106" i="12"/>
  <c r="BA57" i="12"/>
  <c r="BA47" i="12"/>
  <c r="BA24" i="12"/>
  <c r="BA18" i="12"/>
  <c r="G8" i="12"/>
  <c r="G9" i="12"/>
  <c r="M9" i="12" s="1"/>
  <c r="M8" i="12" s="1"/>
  <c r="I9" i="12"/>
  <c r="I8" i="12" s="1"/>
  <c r="K9" i="12"/>
  <c r="O9" i="12"/>
  <c r="O8" i="12" s="1"/>
  <c r="Q9" i="12"/>
  <c r="Q8" i="12" s="1"/>
  <c r="V9" i="12"/>
  <c r="G12" i="12"/>
  <c r="M12" i="12" s="1"/>
  <c r="I12" i="12"/>
  <c r="K12" i="12"/>
  <c r="K8" i="12" s="1"/>
  <c r="O12" i="12"/>
  <c r="Q12" i="12"/>
  <c r="V12" i="12"/>
  <c r="V8" i="12" s="1"/>
  <c r="G17" i="12"/>
  <c r="G16" i="12" s="1"/>
  <c r="I17" i="12"/>
  <c r="I16" i="12" s="1"/>
  <c r="K17" i="12"/>
  <c r="M17" i="12"/>
  <c r="O17" i="12"/>
  <c r="O16" i="12" s="1"/>
  <c r="Q17" i="12"/>
  <c r="V17" i="12"/>
  <c r="G23" i="12"/>
  <c r="M23" i="12" s="1"/>
  <c r="I23" i="12"/>
  <c r="K23" i="12"/>
  <c r="O23" i="12"/>
  <c r="Q23" i="12"/>
  <c r="Q16" i="12" s="1"/>
  <c r="V23" i="12"/>
  <c r="G28" i="12"/>
  <c r="I28" i="12"/>
  <c r="K28" i="12"/>
  <c r="M28" i="12"/>
  <c r="O28" i="12"/>
  <c r="Q28" i="12"/>
  <c r="V28" i="12"/>
  <c r="V16" i="12" s="1"/>
  <c r="G31" i="12"/>
  <c r="I31" i="12"/>
  <c r="K31" i="12"/>
  <c r="K16" i="12" s="1"/>
  <c r="M31" i="12"/>
  <c r="O31" i="12"/>
  <c r="Q31" i="12"/>
  <c r="V31" i="12"/>
  <c r="G34" i="12"/>
  <c r="M34" i="12" s="1"/>
  <c r="I34" i="12"/>
  <c r="K34" i="12"/>
  <c r="O34" i="12"/>
  <c r="Q34" i="12"/>
  <c r="V34" i="12"/>
  <c r="G38" i="12"/>
  <c r="O38" i="12"/>
  <c r="G39" i="12"/>
  <c r="M39" i="12" s="1"/>
  <c r="M38" i="12" s="1"/>
  <c r="I39" i="12"/>
  <c r="I38" i="12" s="1"/>
  <c r="K39" i="12"/>
  <c r="K38" i="12" s="1"/>
  <c r="O39" i="12"/>
  <c r="Q39" i="12"/>
  <c r="Q38" i="12" s="1"/>
  <c r="V39" i="12"/>
  <c r="V38" i="12" s="1"/>
  <c r="G42" i="12"/>
  <c r="I42" i="12"/>
  <c r="K42" i="12"/>
  <c r="M42" i="12"/>
  <c r="O42" i="12"/>
  <c r="Q42" i="12"/>
  <c r="V42" i="12"/>
  <c r="V45" i="12"/>
  <c r="G46" i="12"/>
  <c r="G45" i="12" s="1"/>
  <c r="I46" i="12"/>
  <c r="I45" i="12" s="1"/>
  <c r="K46" i="12"/>
  <c r="K45" i="12" s="1"/>
  <c r="O46" i="12"/>
  <c r="O45" i="12" s="1"/>
  <c r="Q46" i="12"/>
  <c r="Q45" i="12" s="1"/>
  <c r="V46" i="12"/>
  <c r="Q50" i="12"/>
  <c r="G51" i="12"/>
  <c r="I51" i="12"/>
  <c r="I50" i="12" s="1"/>
  <c r="K51" i="12"/>
  <c r="K50" i="12" s="1"/>
  <c r="M51" i="12"/>
  <c r="O51" i="12"/>
  <c r="O50" i="12" s="1"/>
  <c r="Q51" i="12"/>
  <c r="V51" i="12"/>
  <c r="V50" i="12" s="1"/>
  <c r="G56" i="12"/>
  <c r="G50" i="12" s="1"/>
  <c r="I56" i="12"/>
  <c r="K56" i="12"/>
  <c r="O56" i="12"/>
  <c r="Q56" i="12"/>
  <c r="V56" i="12"/>
  <c r="G61" i="12"/>
  <c r="G62" i="12"/>
  <c r="M62" i="12" s="1"/>
  <c r="I62" i="12"/>
  <c r="I61" i="12" s="1"/>
  <c r="K62" i="12"/>
  <c r="K61" i="12" s="1"/>
  <c r="O62" i="12"/>
  <c r="O61" i="12" s="1"/>
  <c r="Q62" i="12"/>
  <c r="Q61" i="12" s="1"/>
  <c r="V62" i="12"/>
  <c r="V61" i="12" s="1"/>
  <c r="G65" i="12"/>
  <c r="I65" i="12"/>
  <c r="K65" i="12"/>
  <c r="M65" i="12"/>
  <c r="O65" i="12"/>
  <c r="Q65" i="12"/>
  <c r="V65" i="12"/>
  <c r="G68" i="12"/>
  <c r="I68" i="12"/>
  <c r="K68" i="12"/>
  <c r="M68" i="12"/>
  <c r="O68" i="12"/>
  <c r="Q68" i="12"/>
  <c r="V68" i="12"/>
  <c r="G71" i="12"/>
  <c r="M71" i="12" s="1"/>
  <c r="I71" i="12"/>
  <c r="K71" i="12"/>
  <c r="O71" i="12"/>
  <c r="Q71" i="12"/>
  <c r="V71" i="12"/>
  <c r="G75" i="12"/>
  <c r="Q75" i="12"/>
  <c r="G76" i="12"/>
  <c r="I76" i="12"/>
  <c r="I75" i="12" s="1"/>
  <c r="K76" i="12"/>
  <c r="K75" i="12" s="1"/>
  <c r="M76" i="12"/>
  <c r="M75" i="12" s="1"/>
  <c r="O76" i="12"/>
  <c r="O75" i="12" s="1"/>
  <c r="Q76" i="12"/>
  <c r="V76" i="12"/>
  <c r="V75" i="12" s="1"/>
  <c r="G78" i="12"/>
  <c r="M78" i="12" s="1"/>
  <c r="I78" i="12"/>
  <c r="I77" i="12" s="1"/>
  <c r="K78" i="12"/>
  <c r="O78" i="12"/>
  <c r="O77" i="12" s="1"/>
  <c r="Q78" i="12"/>
  <c r="Q77" i="12" s="1"/>
  <c r="V78" i="12"/>
  <c r="V77" i="12" s="1"/>
  <c r="G85" i="12"/>
  <c r="M85" i="12" s="1"/>
  <c r="I85" i="12"/>
  <c r="K85" i="12"/>
  <c r="K77" i="12" s="1"/>
  <c r="O85" i="12"/>
  <c r="Q85" i="12"/>
  <c r="V85" i="12"/>
  <c r="G91" i="12"/>
  <c r="I91" i="12"/>
  <c r="K91" i="12"/>
  <c r="M91" i="12"/>
  <c r="O91" i="12"/>
  <c r="Q91" i="12"/>
  <c r="V91" i="12"/>
  <c r="G97" i="12"/>
  <c r="I97" i="12"/>
  <c r="K97" i="12"/>
  <c r="M97" i="12"/>
  <c r="O97" i="12"/>
  <c r="Q97" i="12"/>
  <c r="V97" i="12"/>
  <c r="G100" i="12"/>
  <c r="M100" i="12" s="1"/>
  <c r="I100" i="12"/>
  <c r="K100" i="12"/>
  <c r="O100" i="12"/>
  <c r="Q100" i="12"/>
  <c r="V100" i="12"/>
  <c r="G103" i="12"/>
  <c r="M103" i="12" s="1"/>
  <c r="I103" i="12"/>
  <c r="K103" i="12"/>
  <c r="O103" i="12"/>
  <c r="Q103" i="12"/>
  <c r="V103" i="12"/>
  <c r="V104" i="12"/>
  <c r="G105" i="12"/>
  <c r="M105" i="12" s="1"/>
  <c r="M104" i="12" s="1"/>
  <c r="I105" i="12"/>
  <c r="K105" i="12"/>
  <c r="K104" i="12" s="1"/>
  <c r="O105" i="12"/>
  <c r="O104" i="12" s="1"/>
  <c r="Q105" i="12"/>
  <c r="Q104" i="12" s="1"/>
  <c r="V105" i="12"/>
  <c r="G107" i="12"/>
  <c r="M107" i="12" s="1"/>
  <c r="I107" i="12"/>
  <c r="I104" i="12" s="1"/>
  <c r="K107" i="12"/>
  <c r="O107" i="12"/>
  <c r="Q107" i="12"/>
  <c r="V107" i="12"/>
  <c r="I109" i="12"/>
  <c r="G110" i="12"/>
  <c r="I110" i="12"/>
  <c r="K110" i="12"/>
  <c r="K109" i="12" s="1"/>
  <c r="M110" i="12"/>
  <c r="M109" i="12" s="1"/>
  <c r="O110" i="12"/>
  <c r="Q110" i="12"/>
  <c r="Q109" i="12" s="1"/>
  <c r="V110" i="12"/>
  <c r="V109" i="12" s="1"/>
  <c r="G112" i="12"/>
  <c r="G109" i="12" s="1"/>
  <c r="I112" i="12"/>
  <c r="K112" i="12"/>
  <c r="M112" i="12"/>
  <c r="O112" i="12"/>
  <c r="O109" i="12" s="1"/>
  <c r="Q112" i="12"/>
  <c r="V112" i="12"/>
  <c r="G115" i="12"/>
  <c r="G114" i="12" s="1"/>
  <c r="I115" i="12"/>
  <c r="I114" i="12" s="1"/>
  <c r="K115" i="12"/>
  <c r="K114" i="12" s="1"/>
  <c r="O115" i="12"/>
  <c r="Q115" i="12"/>
  <c r="Q114" i="12" s="1"/>
  <c r="V115" i="12"/>
  <c r="V114" i="12" s="1"/>
  <c r="G117" i="12"/>
  <c r="I117" i="12"/>
  <c r="K117" i="12"/>
  <c r="M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8" i="12"/>
  <c r="I128" i="12"/>
  <c r="K128" i="12"/>
  <c r="M128" i="12"/>
  <c r="O128" i="12"/>
  <c r="Q128" i="12"/>
  <c r="V128" i="12"/>
  <c r="G130" i="12"/>
  <c r="M130" i="12" s="1"/>
  <c r="I130" i="12"/>
  <c r="K130" i="12"/>
  <c r="O130" i="12"/>
  <c r="O114" i="12" s="1"/>
  <c r="Q130" i="12"/>
  <c r="V130" i="12"/>
  <c r="G132" i="12"/>
  <c r="M132" i="12" s="1"/>
  <c r="I132" i="12"/>
  <c r="K132" i="12"/>
  <c r="O132" i="12"/>
  <c r="Q132" i="12"/>
  <c r="V132" i="12"/>
  <c r="G134" i="12"/>
  <c r="I134" i="12"/>
  <c r="K134" i="12"/>
  <c r="M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41" i="12"/>
  <c r="M141" i="12" s="1"/>
  <c r="I141" i="12"/>
  <c r="K141" i="12"/>
  <c r="O141" i="12"/>
  <c r="Q141" i="12"/>
  <c r="V141" i="12"/>
  <c r="G143" i="12"/>
  <c r="I143" i="12"/>
  <c r="K143" i="12"/>
  <c r="M143" i="12"/>
  <c r="O143" i="12"/>
  <c r="Q143" i="12"/>
  <c r="V143" i="12"/>
  <c r="G145" i="12"/>
  <c r="I145" i="12"/>
  <c r="K145" i="12"/>
  <c r="M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I150" i="12"/>
  <c r="K150" i="12"/>
  <c r="Q150" i="12"/>
  <c r="V150" i="12"/>
  <c r="G151" i="12"/>
  <c r="G150" i="12" s="1"/>
  <c r="I151" i="12"/>
  <c r="K151" i="12"/>
  <c r="M151" i="12"/>
  <c r="M150" i="12" s="1"/>
  <c r="O151" i="12"/>
  <c r="O150" i="12" s="1"/>
  <c r="Q151" i="12"/>
  <c r="V151" i="12"/>
  <c r="G154" i="12"/>
  <c r="G155" i="12"/>
  <c r="M155" i="12" s="1"/>
  <c r="M154" i="12" s="1"/>
  <c r="I155" i="12"/>
  <c r="I154" i="12" s="1"/>
  <c r="K155" i="12"/>
  <c r="K154" i="12" s="1"/>
  <c r="O155" i="12"/>
  <c r="Q155" i="12"/>
  <c r="Q154" i="12" s="1"/>
  <c r="V155" i="12"/>
  <c r="V154" i="12" s="1"/>
  <c r="G158" i="12"/>
  <c r="I158" i="12"/>
  <c r="K158" i="12"/>
  <c r="M158" i="12"/>
  <c r="O158" i="12"/>
  <c r="Q158" i="12"/>
  <c r="V158" i="12"/>
  <c r="G161" i="12"/>
  <c r="I161" i="12"/>
  <c r="K161" i="12"/>
  <c r="M161" i="12"/>
  <c r="O161" i="12"/>
  <c r="O154" i="12" s="1"/>
  <c r="Q161" i="12"/>
  <c r="V161" i="12"/>
  <c r="G166" i="12"/>
  <c r="M166" i="12" s="1"/>
  <c r="I166" i="12"/>
  <c r="K166" i="12"/>
  <c r="O166" i="12"/>
  <c r="Q166" i="12"/>
  <c r="V166" i="12"/>
  <c r="G169" i="12"/>
  <c r="M169" i="12" s="1"/>
  <c r="I169" i="12"/>
  <c r="K169" i="12"/>
  <c r="O169" i="12"/>
  <c r="Q169" i="12"/>
  <c r="V169" i="12"/>
  <c r="G171" i="12"/>
  <c r="I171" i="12"/>
  <c r="K171" i="12"/>
  <c r="M171" i="12"/>
  <c r="O171" i="12"/>
  <c r="Q171" i="12"/>
  <c r="V171" i="12"/>
  <c r="G173" i="12"/>
  <c r="I173" i="12"/>
  <c r="K173" i="12"/>
  <c r="M173" i="12"/>
  <c r="O173" i="12"/>
  <c r="Q173" i="12"/>
  <c r="V173" i="12"/>
  <c r="G174" i="12"/>
  <c r="O174" i="12"/>
  <c r="G175" i="12"/>
  <c r="M175" i="12" s="1"/>
  <c r="M174" i="12" s="1"/>
  <c r="I175" i="12"/>
  <c r="I174" i="12" s="1"/>
  <c r="K175" i="12"/>
  <c r="K174" i="12" s="1"/>
  <c r="O175" i="12"/>
  <c r="Q175" i="12"/>
  <c r="Q174" i="12" s="1"/>
  <c r="V175" i="12"/>
  <c r="V174" i="12" s="1"/>
  <c r="K179" i="12"/>
  <c r="G180" i="12"/>
  <c r="G179" i="12" s="1"/>
  <c r="I180" i="12"/>
  <c r="K180" i="12"/>
  <c r="M180" i="12"/>
  <c r="O180" i="12"/>
  <c r="O179" i="12" s="1"/>
  <c r="Q180" i="12"/>
  <c r="V180" i="12"/>
  <c r="G183" i="12"/>
  <c r="M183" i="12" s="1"/>
  <c r="I183" i="12"/>
  <c r="I179" i="12" s="1"/>
  <c r="K183" i="12"/>
  <c r="O183" i="12"/>
  <c r="Q183" i="12"/>
  <c r="Q179" i="12" s="1"/>
  <c r="V183" i="12"/>
  <c r="G186" i="12"/>
  <c r="M186" i="12" s="1"/>
  <c r="I186" i="12"/>
  <c r="K186" i="12"/>
  <c r="O186" i="12"/>
  <c r="Q186" i="12"/>
  <c r="V186" i="12"/>
  <c r="G189" i="12"/>
  <c r="I189" i="12"/>
  <c r="K189" i="12"/>
  <c r="M189" i="12"/>
  <c r="O189" i="12"/>
  <c r="Q189" i="12"/>
  <c r="V189" i="12"/>
  <c r="V179" i="12" s="1"/>
  <c r="G193" i="12"/>
  <c r="I193" i="12"/>
  <c r="K193" i="12"/>
  <c r="M193" i="12"/>
  <c r="O193" i="12"/>
  <c r="Q193" i="12"/>
  <c r="V193" i="12"/>
  <c r="G197" i="12"/>
  <c r="M197" i="12" s="1"/>
  <c r="I197" i="12"/>
  <c r="K197" i="12"/>
  <c r="O197" i="12"/>
  <c r="Q197" i="12"/>
  <c r="V197" i="12"/>
  <c r="I198" i="12"/>
  <c r="G199" i="12"/>
  <c r="I199" i="12"/>
  <c r="K199" i="12"/>
  <c r="K198" i="12" s="1"/>
  <c r="M199" i="12"/>
  <c r="O199" i="12"/>
  <c r="Q199" i="12"/>
  <c r="V199" i="12"/>
  <c r="V198" i="12" s="1"/>
  <c r="G204" i="12"/>
  <c r="G198" i="12" s="1"/>
  <c r="I204" i="12"/>
  <c r="K204" i="12"/>
  <c r="M204" i="12"/>
  <c r="O204" i="12"/>
  <c r="O198" i="12" s="1"/>
  <c r="Q204" i="12"/>
  <c r="V204" i="12"/>
  <c r="G208" i="12"/>
  <c r="M208" i="12" s="1"/>
  <c r="I208" i="12"/>
  <c r="K208" i="12"/>
  <c r="O208" i="12"/>
  <c r="Q208" i="12"/>
  <c r="V208" i="12"/>
  <c r="G213" i="12"/>
  <c r="M213" i="12" s="1"/>
  <c r="I213" i="12"/>
  <c r="K213" i="12"/>
  <c r="O213" i="12"/>
  <c r="Q213" i="12"/>
  <c r="Q198" i="12" s="1"/>
  <c r="V213" i="12"/>
  <c r="G216" i="12"/>
  <c r="I216" i="12"/>
  <c r="K216" i="12"/>
  <c r="M216" i="12"/>
  <c r="O216" i="12"/>
  <c r="Q216" i="12"/>
  <c r="V216" i="12"/>
  <c r="G220" i="12"/>
  <c r="I220" i="12"/>
  <c r="K220" i="12"/>
  <c r="M220" i="12"/>
  <c r="O220" i="12"/>
  <c r="Q220" i="12"/>
  <c r="V220" i="12"/>
  <c r="G224" i="12"/>
  <c r="M224" i="12" s="1"/>
  <c r="I224" i="12"/>
  <c r="K224" i="12"/>
  <c r="O224" i="12"/>
  <c r="Q224" i="12"/>
  <c r="V224" i="12"/>
  <c r="I225" i="12"/>
  <c r="G226" i="12"/>
  <c r="I226" i="12"/>
  <c r="K226" i="12"/>
  <c r="K225" i="12" s="1"/>
  <c r="M226" i="12"/>
  <c r="M225" i="12" s="1"/>
  <c r="O226" i="12"/>
  <c r="Q226" i="12"/>
  <c r="V226" i="12"/>
  <c r="V225" i="12" s="1"/>
  <c r="G234" i="12"/>
  <c r="G225" i="12" s="1"/>
  <c r="I234" i="12"/>
  <c r="K234" i="12"/>
  <c r="M234" i="12"/>
  <c r="O234" i="12"/>
  <c r="O225" i="12" s="1"/>
  <c r="Q234" i="12"/>
  <c r="V234" i="12"/>
  <c r="G243" i="12"/>
  <c r="M243" i="12" s="1"/>
  <c r="I243" i="12"/>
  <c r="K243" i="12"/>
  <c r="O243" i="12"/>
  <c r="Q243" i="12"/>
  <c r="V243" i="12"/>
  <c r="G248" i="12"/>
  <c r="M248" i="12" s="1"/>
  <c r="I248" i="12"/>
  <c r="K248" i="12"/>
  <c r="O248" i="12"/>
  <c r="Q248" i="12"/>
  <c r="Q225" i="12" s="1"/>
  <c r="V248" i="12"/>
  <c r="V254" i="12"/>
  <c r="G255" i="12"/>
  <c r="G254" i="12" s="1"/>
  <c r="I255" i="12"/>
  <c r="K255" i="12"/>
  <c r="M255" i="12"/>
  <c r="O255" i="12"/>
  <c r="O254" i="12" s="1"/>
  <c r="Q255" i="12"/>
  <c r="V255" i="12"/>
  <c r="G259" i="12"/>
  <c r="M259" i="12" s="1"/>
  <c r="I259" i="12"/>
  <c r="I254" i="12" s="1"/>
  <c r="K259" i="12"/>
  <c r="O259" i="12"/>
  <c r="Q259" i="12"/>
  <c r="Q254" i="12" s="1"/>
  <c r="V259" i="12"/>
  <c r="G268" i="12"/>
  <c r="M268" i="12" s="1"/>
  <c r="I268" i="12"/>
  <c r="K268" i="12"/>
  <c r="O268" i="12"/>
  <c r="Q268" i="12"/>
  <c r="V268" i="12"/>
  <c r="G280" i="12"/>
  <c r="I280" i="12"/>
  <c r="K280" i="12"/>
  <c r="K254" i="12" s="1"/>
  <c r="M280" i="12"/>
  <c r="O280" i="12"/>
  <c r="Q280" i="12"/>
  <c r="V280" i="12"/>
  <c r="G292" i="12"/>
  <c r="I292" i="12"/>
  <c r="K292" i="12"/>
  <c r="M292" i="12"/>
  <c r="O292" i="12"/>
  <c r="Q292" i="12"/>
  <c r="V292" i="12"/>
  <c r="G305" i="12"/>
  <c r="M305" i="12" s="1"/>
  <c r="I305" i="12"/>
  <c r="K305" i="12"/>
  <c r="O305" i="12"/>
  <c r="Q305" i="12"/>
  <c r="V305" i="12"/>
  <c r="G318" i="12"/>
  <c r="I318" i="12"/>
  <c r="O318" i="12"/>
  <c r="Q318" i="12"/>
  <c r="G319" i="12"/>
  <c r="I319" i="12"/>
  <c r="K319" i="12"/>
  <c r="K318" i="12" s="1"/>
  <c r="M319" i="12"/>
  <c r="M318" i="12" s="1"/>
  <c r="O319" i="12"/>
  <c r="Q319" i="12"/>
  <c r="V319" i="12"/>
  <c r="V318" i="12" s="1"/>
  <c r="G363" i="12"/>
  <c r="G362" i="12" s="1"/>
  <c r="I363" i="12"/>
  <c r="I362" i="12" s="1"/>
  <c r="K363" i="12"/>
  <c r="O363" i="12"/>
  <c r="O362" i="12" s="1"/>
  <c r="Q363" i="12"/>
  <c r="Q362" i="12" s="1"/>
  <c r="V363" i="12"/>
  <c r="G364" i="12"/>
  <c r="M364" i="12" s="1"/>
  <c r="I364" i="12"/>
  <c r="K364" i="12"/>
  <c r="K362" i="12" s="1"/>
  <c r="O364" i="12"/>
  <c r="Q364" i="12"/>
  <c r="V364" i="12"/>
  <c r="V362" i="12" s="1"/>
  <c r="G365" i="12"/>
  <c r="I365" i="12"/>
  <c r="K365" i="12"/>
  <c r="M365" i="12"/>
  <c r="O365" i="12"/>
  <c r="Q365" i="12"/>
  <c r="V365" i="12"/>
  <c r="G367" i="12"/>
  <c r="I367" i="12"/>
  <c r="K367" i="12"/>
  <c r="M367" i="12"/>
  <c r="O367" i="12"/>
  <c r="Q367" i="12"/>
  <c r="V367" i="12"/>
  <c r="G368" i="12"/>
  <c r="M368" i="12" s="1"/>
  <c r="I368" i="12"/>
  <c r="K368" i="12"/>
  <c r="O368" i="12"/>
  <c r="Q368" i="12"/>
  <c r="V368" i="12"/>
  <c r="G369" i="12"/>
  <c r="M369" i="12" s="1"/>
  <c r="I369" i="12"/>
  <c r="K369" i="12"/>
  <c r="O369" i="12"/>
  <c r="Q369" i="12"/>
  <c r="V369" i="12"/>
  <c r="G371" i="12"/>
  <c r="I371" i="12"/>
  <c r="K371" i="12"/>
  <c r="M371" i="12"/>
  <c r="O371" i="12"/>
  <c r="Q371" i="12"/>
  <c r="V371" i="12"/>
  <c r="G372" i="12"/>
  <c r="I372" i="12"/>
  <c r="K372" i="12"/>
  <c r="M372" i="12"/>
  <c r="O372" i="12"/>
  <c r="Q372" i="12"/>
  <c r="V372" i="12"/>
  <c r="G373" i="12"/>
  <c r="O373" i="12"/>
  <c r="G374" i="12"/>
  <c r="M374" i="12" s="1"/>
  <c r="M373" i="12" s="1"/>
  <c r="I374" i="12"/>
  <c r="I373" i="12" s="1"/>
  <c r="K374" i="12"/>
  <c r="K373" i="12" s="1"/>
  <c r="O374" i="12"/>
  <c r="Q374" i="12"/>
  <c r="Q373" i="12" s="1"/>
  <c r="V374" i="12"/>
  <c r="V373" i="12" s="1"/>
  <c r="G379" i="12"/>
  <c r="I379" i="12"/>
  <c r="K379" i="12"/>
  <c r="M379" i="12"/>
  <c r="O379" i="12"/>
  <c r="Q379" i="12"/>
  <c r="V379" i="12"/>
  <c r="AE382" i="12"/>
  <c r="AF382" i="12"/>
  <c r="I20" i="1"/>
  <c r="I19" i="1"/>
  <c r="I17" i="1"/>
  <c r="I16" i="1"/>
  <c r="AZ52" i="1"/>
  <c r="AZ50" i="1"/>
  <c r="AZ48" i="1"/>
  <c r="AZ46" i="1"/>
  <c r="AZ45" i="1"/>
  <c r="F42" i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79" i="1" l="1"/>
  <c r="J78" i="1" s="1"/>
  <c r="G26" i="1"/>
  <c r="A26" i="1"/>
  <c r="G28" i="1"/>
  <c r="G23" i="1"/>
  <c r="M77" i="12"/>
  <c r="M16" i="12"/>
  <c r="M61" i="12"/>
  <c r="M254" i="12"/>
  <c r="M198" i="12"/>
  <c r="M179" i="12"/>
  <c r="M363" i="12"/>
  <c r="M362" i="12" s="1"/>
  <c r="G104" i="12"/>
  <c r="G77" i="12"/>
  <c r="M46" i="12"/>
  <c r="M45" i="12" s="1"/>
  <c r="M115" i="12"/>
  <c r="M114" i="12" s="1"/>
  <c r="M56" i="12"/>
  <c r="M50" i="12" s="1"/>
  <c r="I21" i="1"/>
  <c r="J58" i="1"/>
  <c r="J74" i="1"/>
  <c r="J67" i="1"/>
  <c r="J71" i="1"/>
  <c r="J60" i="1"/>
  <c r="J68" i="1"/>
  <c r="J72" i="1"/>
  <c r="J62" i="1"/>
  <c r="J70" i="1"/>
  <c r="J59" i="1"/>
  <c r="J63" i="1"/>
  <c r="J75" i="1"/>
  <c r="J64" i="1"/>
  <c r="J76" i="1"/>
  <c r="J66" i="1"/>
  <c r="J61" i="1"/>
  <c r="J65" i="1"/>
  <c r="J69" i="1"/>
  <c r="J73" i="1"/>
  <c r="J77" i="1"/>
  <c r="I39" i="1"/>
  <c r="I42" i="1" s="1"/>
  <c r="A23" i="1" l="1"/>
  <c r="J79" i="1"/>
  <c r="J39" i="1"/>
  <c r="J42" i="1" s="1"/>
  <c r="J40" i="1"/>
  <c r="J41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3E90763A-9FE7-457A-BAC6-670E3A9920E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B8D54D-2D97-41B7-B196-019F0CD681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<sst xmlns="http://schemas.openxmlformats.org/spreadsheetml/2006/main" count="1432" uniqueCount="440">
  <si>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</si>
  <si>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</si>
  <si>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</si>
  <si>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</si>
  <si>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</si>
  <si>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</si>
  <si>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</si>
  <si>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</si>
  <si>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</si>
  <si>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</si>
  <si>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</si>
  <si>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</si>
  <si>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</si>
  <si>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</si>
  <si>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</si>
  <si>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</si>
  <si>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</si>
  <si>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</si>
  <si>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</si>
  <si>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</si>
  <si>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</si>
  <si>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</si>
  <si>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</si>
  <si>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</si>
  <si>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</si>
  <si>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</si>
  <si>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</si>
  <si>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</si>
  <si>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</si>
  <si>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</si>
  <si>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</si>
  <si>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</si>
  <si>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</si>
  <si>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</si>
  <si>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</si>
  <si>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</si>
  <si>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</si>
  <si>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</si>
  <si>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</si>
  <si>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</si>
  <si>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</si>
  <si>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</si>
  <si>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</si>
  <si>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23.07</t>
  </si>
  <si>
    <t>Stavební úpravy</t>
  </si>
  <si>
    <t>Moravské nám.14B, byt č. 33 - koupelna</t>
  </si>
  <si>
    <t>Objekt:</t>
  </si>
  <si>
    <t>Rozpočet:</t>
  </si>
  <si>
    <t>23MM000</t>
  </si>
  <si>
    <t>Správa nemovitostí městské části Brno-střed - opravy a údržba bytů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</si>
  <si>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</si>
  <si>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</si>
  <si>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</si>
  <si>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</si>
  <si>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</si>
  <si>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</si>
  <si>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</si>
  <si>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Celkem za stavbu</t>
  </si>
  <si>
    <t>CZK</t>
  </si>
  <si>
    <t>#POPS</t>
  </si>
  <si>
    <t>Popis stavby: 23MM000 -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</si>
  <si>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</si>
  <si>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</si>
  <si>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</si>
  <si>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</si>
  <si>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</si>
  <si>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</si>
  <si>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</si>
  <si>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</si>
  <si>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</si>
  <si>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</si>
  <si>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</si>
  <si>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</si>
  <si>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</si>
  <si>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</si>
  <si>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</si>
  <si>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</si>
  <si>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</si>
  <si>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</si>
  <si>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</si>
  <si>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</si>
  <si>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</si>
  <si>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</si>
  <si>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</si>
  <si>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</si>
  <si>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</si>
  <si>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</si>
  <si>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</si>
  <si>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</si>
  <si>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</si>
  <si>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</si>
  <si>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</si>
  <si>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</si>
  <si>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</si>
  <si>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</si>
  <si>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</si>
  <si>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</si>
  <si>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</si>
  <si>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</si>
  <si>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</si>
  <si>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</si>
  <si>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</si>
  <si>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</si>
  <si>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</si>
  <si>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</si>
  <si>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</si>
  <si>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</si>
  <si>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</si>
  <si>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</si>
  <si>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</si>
  <si>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</si>
  <si>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</si>
  <si>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</si>
  <si>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</si>
  <si>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</si>
  <si>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</si>
  <si>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</si>
  <si>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</si>
  <si>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</si>
  <si>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</si>
  <si>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</si>
  <si>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</si>
  <si>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</si>
  <si>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</si>
  <si>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</si>
  <si>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</si>
  <si>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</si>
  <si>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</si>
  <si>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</si>
  <si>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</si>
  <si>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</si>
  <si>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</si>
  <si>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</si>
  <si>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</si>
  <si>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</si>
  <si>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</si>
  <si>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</si>
  <si>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</si>
  <si>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342255024R00</t>
  </si>
  <si>
    <t>Příčky z desek porobetonových tl. 100 mm</t>
  </si>
  <si>
    <t>m2</t>
  </si>
  <si>
    <t>RTS 23/ I</t>
  </si>
  <si>
    <t>Práce</t>
  </si>
  <si>
    <t>POL1_</t>
  </si>
  <si>
    <t xml:space="preserve">Obezdívka vany : </t>
  </si>
  <si>
    <t>VV</t>
  </si>
  <si>
    <t>5.NP - 3.033.05 - koupelna : (1,500+1,500+0,63+0,63)*0,50</t>
  </si>
  <si>
    <t>3000000000x</t>
  </si>
  <si>
    <t xml:space="preserve">D+M: osazení revizních dvířek, vč. dodávky dvířek </t>
  </si>
  <si>
    <t>soubor</t>
  </si>
  <si>
    <t>Vlastní</t>
  </si>
  <si>
    <t>Indiv</t>
  </si>
  <si>
    <t>Včetně dodávky revizních dvířek.</t>
  </si>
  <si>
    <t>POP</t>
  </si>
  <si>
    <t>Rozměr dle stávajícího otvoru.</t>
  </si>
  <si>
    <t>5.NP - 3.033.05 - koupelna : 1</t>
  </si>
  <si>
    <t>610991111R00</t>
  </si>
  <si>
    <t>Zakrývání výplní vnitřních otvorů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</si>
  <si>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</si>
  <si>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</si>
  <si>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 xml:space="preserve">5.NP - 3.033.05 - koupelna : </t>
  </si>
  <si>
    <t>dveře : 0,80*2,0</t>
  </si>
  <si>
    <t xml:space="preserve">5.NP - 3.023.10 - WC : </t>
  </si>
  <si>
    <t>dveře : 0,60*2,0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</si>
  <si>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</si>
  <si>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</si>
  <si>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</si>
  <si>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</si>
  <si>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 xml:space="preserve">Podlaha : </t>
  </si>
  <si>
    <t>5.NP - 3.033.05 - koupelna : 5</t>
  </si>
  <si>
    <t>5.NP - 3.023.10 - WC : 5</t>
  </si>
  <si>
    <t>612421231R00</t>
  </si>
  <si>
    <t>Oprava vápen.omítek stěn do 10 % pl. - štukových</t>
  </si>
  <si>
    <t xml:space="preserve">oprava omítek mimo obklady : </t>
  </si>
  <si>
    <t>5.NP - 3.033.05 - koupelna : 8,40*(3,10-1,80)</t>
  </si>
  <si>
    <t>602011141RT3</t>
  </si>
  <si>
    <t>Štuk na stěnách vnitřní, ručně , tloušťka vrstvy 4 mm</t>
  </si>
  <si>
    <t>612421626R00</t>
  </si>
  <si>
    <t>Omítka vnitřní zdiva, MVC, hladká položka obsahuje cementový postřik, jádrovou hladkou omítku</t>
  </si>
  <si>
    <t xml:space="preserve">Pod nové obklady : </t>
  </si>
  <si>
    <t>5.NP - 3.033.05 - koupelna : 8,40*(1,80)</t>
  </si>
  <si>
    <t>- dveře : -1*0,80*1,80</t>
  </si>
  <si>
    <t>632411105RT1</t>
  </si>
  <si>
    <t>Samonivelační stěrka, ruč.zpracování tl.5 mm</t>
  </si>
  <si>
    <t>5.NP - 3.033.05 - koupelna : 4,20</t>
  </si>
  <si>
    <t>771315111R00</t>
  </si>
  <si>
    <t>Penetrace cement.a anhydrit.podkladu</t>
  </si>
  <si>
    <t>900      RT1</t>
  </si>
  <si>
    <t>HZS Práce v tarifní třídě 4</t>
  </si>
  <si>
    <t>h</t>
  </si>
  <si>
    <t>Drobné montáže v rámci bytu a ostatní práce, které nezahrnuty v soupisu např. zásuvky, světla, garnyže, záclony, apod.</t>
  </si>
  <si>
    <t>demontáže : 3</t>
  </si>
  <si>
    <t>montáže : 3</t>
  </si>
  <si>
    <t>952901110R00</t>
  </si>
  <si>
    <t>Čištění mytím vnějších ploch oken a dveří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</si>
  <si>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</si>
  <si>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</si>
  <si>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</si>
  <si>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5.NP - 3.023.10 - WC : 1,10</t>
  </si>
  <si>
    <t>965048515R00</t>
  </si>
  <si>
    <t>Broušení betonových povrchů do tl. 5 mm</t>
  </si>
  <si>
    <t>965081713R00</t>
  </si>
  <si>
    <t>Bourání dlažeb keramických tl.10 mm</t>
  </si>
  <si>
    <t>978013121R00</t>
  </si>
  <si>
    <t>Otlučení omítek vnitřních stěn v rozsahu do 10 %</t>
  </si>
  <si>
    <t>978059531R00</t>
  </si>
  <si>
    <t>Odsekání vnitřních obkladů stěn nad 2 m2</t>
  </si>
  <si>
    <t xml:space="preserve">Nové obklady : </t>
  </si>
  <si>
    <t>999281151R00</t>
  </si>
  <si>
    <t>Přesun hmot pro opravy a údržbu do v. 25 m,nošením</t>
  </si>
  <si>
    <t>t</t>
  </si>
  <si>
    <t>Přesun hmot</t>
  </si>
  <si>
    <t>POL7_</t>
  </si>
  <si>
    <t>715101812R00</t>
  </si>
  <si>
    <t>Odstranění izolace nad 1 m2, tmel stěrk.za studena</t>
  </si>
  <si>
    <t>Včetně pomocného lešení o výšce podlahy do 1900 mm a pro zatížení do 1,5 kPa.</t>
  </si>
  <si>
    <t>711212000R00</t>
  </si>
  <si>
    <t>Penetrace podkladu pod hydroizolační nátěr,vč.dod.</t>
  </si>
  <si>
    <t>711212001R00</t>
  </si>
  <si>
    <t>Hydroizolační povlak - nátěr</t>
  </si>
  <si>
    <t>711212601R00</t>
  </si>
  <si>
    <t>Těsnicí pás do spoje podlaha - stěna</t>
  </si>
  <si>
    <t>m</t>
  </si>
  <si>
    <t xml:space="preserve">Stěny : </t>
  </si>
  <si>
    <t>5.NP - 3.033.05 - koupelna : 8,40</t>
  </si>
  <si>
    <t>711212611R00</t>
  </si>
  <si>
    <t>Těsnicí pás do svislých koutů</t>
  </si>
  <si>
    <t>5.NP - 3.033.05 - koupelna : 4*1,80</t>
  </si>
  <si>
    <t>998711103R00</t>
  </si>
  <si>
    <t>Přesun hmot pro izolace proti vodě, výšky do 60 m</t>
  </si>
  <si>
    <t>721170000x01</t>
  </si>
  <si>
    <t>Příprava pro AP a myčku včetně armatur s ohledem na stáří objektu a stav stávajících rozvodů</t>
  </si>
  <si>
    <t>Kompletní dodávka a montáž včetně uvedení do provozu, prostupů, zaškolení, seřízení, zkoušek dle příslušných ČSN a dalších pomocných prací a zednických přípomocí</t>
  </si>
  <si>
    <t>721170000x02</t>
  </si>
  <si>
    <t>Úprava a nové rozvody pro nové umístění zařizovacích předmětů, s ohledem na stáří objektu a stav stávajících rozvodů</t>
  </si>
  <si>
    <t>722131000x01</t>
  </si>
  <si>
    <t>722131000x02</t>
  </si>
  <si>
    <t>725110814R00</t>
  </si>
  <si>
    <t>Demontáž klozetů kombinovaných</t>
  </si>
  <si>
    <t>5.NP - 3.023.10 - WC : 1</t>
  </si>
  <si>
    <t>725119305R00</t>
  </si>
  <si>
    <t>Montáž klozetových mís kombinovaných</t>
  </si>
  <si>
    <t>64232417R</t>
  </si>
  <si>
    <t>Klozet komby bílý, 367x790x630 m</t>
  </si>
  <si>
    <t>SPCM</t>
  </si>
  <si>
    <t>Specifikace</t>
  </si>
  <si>
    <t>POL3_</t>
  </si>
  <si>
    <t>551674068R</t>
  </si>
  <si>
    <t>sedátko klozetové s poklopem; plast; antibakteriální; bílé; úchyty ocelové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</si>
  <si>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</si>
  <si>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</si>
  <si>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</si>
  <si>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</si>
  <si>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</si>
  <si>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</si>
  <si>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</si>
  <si>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725820802R00</t>
  </si>
  <si>
    <t>Demontáž baterie stojánkové do 1otvoru</t>
  </si>
  <si>
    <t>725829301R00</t>
  </si>
  <si>
    <t>Montáž baterie umyv.a dřezové stojánkové</t>
  </si>
  <si>
    <t>55144202R</t>
  </si>
  <si>
    <t>Baterie umyvadlová</t>
  </si>
  <si>
    <t>725220851R00</t>
  </si>
  <si>
    <t>Demontáž van včetně vybourání obezdezdívky</t>
  </si>
  <si>
    <t>725224136R00</t>
  </si>
  <si>
    <t>Vana ocelová se zápachovou uzávěrkou, zkrácená délka dle požadavků investora</t>
  </si>
  <si>
    <t>Včetně vany a přidružených prací.</t>
  </si>
  <si>
    <t>725840850R00</t>
  </si>
  <si>
    <t>Demontáž baterie sprch.diferenciální G 3/4x1</t>
  </si>
  <si>
    <t>725849302R00</t>
  </si>
  <si>
    <t>Montáž baterie sprchové držáku sprchy</t>
  </si>
  <si>
    <t>551450381R</t>
  </si>
  <si>
    <t>Baterie sprchová ovládání pákové, povrch chrom</t>
  </si>
  <si>
    <t>55145352R</t>
  </si>
  <si>
    <t xml:space="preserve">Set sprchový hadice, růžice, držák </t>
  </si>
  <si>
    <t>998725103R00</t>
  </si>
  <si>
    <t>Přesun hmot pro zařizovací předměty, výšky do 24 m</t>
  </si>
  <si>
    <t>735000x03</t>
  </si>
  <si>
    <t>D+M: topný žebřík dle návrhu dodavatele (dle standardu investora)</t>
  </si>
  <si>
    <t>766662811R00</t>
  </si>
  <si>
    <t>Demontáž prahů dveří 1křídlových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</si>
  <si>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</si>
  <si>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</si>
  <si>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</si>
  <si>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</si>
  <si>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</si>
  <si>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</si>
  <si>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766695212R00</t>
  </si>
  <si>
    <t>Montáž prahů dveří jednokřídlových š. do 10 cm</t>
  </si>
  <si>
    <t>61187156R</t>
  </si>
  <si>
    <t>Prah dubový dl. 800 mm, š. 100 mm</t>
  </si>
  <si>
    <t>61187136R</t>
  </si>
  <si>
    <t>Prah dubový dl. 600 mm, š. 100 mm</t>
  </si>
  <si>
    <t>998766103R00</t>
  </si>
  <si>
    <t>Přesun hmot pro truhlářské konstr., výšky do 24 m</t>
  </si>
  <si>
    <t>767000x01</t>
  </si>
  <si>
    <t>D+M: repase stávajícího okování, těsnění (dle skutečnosti)</t>
  </si>
  <si>
    <t>kontrola pantů a jejich případné přivěření/úprava dle nových dveří</t>
  </si>
  <si>
    <t>771101101R00</t>
  </si>
  <si>
    <t>Vysávání podlah prům.vysavačem pro pokládku dlažby</t>
  </si>
  <si>
    <t>771101210R00</t>
  </si>
  <si>
    <t>Penetrace podkladu pod dlažby</t>
  </si>
  <si>
    <t>771575107RZ1</t>
  </si>
  <si>
    <t>Montáž podlah z dlaždic keramických 200 x 200 mm, kladených do flexibilního tmele</t>
  </si>
  <si>
    <t>59764202R</t>
  </si>
  <si>
    <t>Dlažba matná 200x200x9 mm, dle standardu investora</t>
  </si>
  <si>
    <t>Koeficient ztratné 10 %: 0,1</t>
  </si>
  <si>
    <t>771578011R00</t>
  </si>
  <si>
    <t>Spára podlaha - stěna, silikonem</t>
  </si>
  <si>
    <t>Včetně dodávky a montáže silikonu.</t>
  </si>
  <si>
    <t>998771103R00</t>
  </si>
  <si>
    <t>Přesun hmot pro podlahy z dlaždic, výšky do 24 m</t>
  </si>
  <si>
    <t>781101210R00</t>
  </si>
  <si>
    <t>Penetrace podkladu pod obklady</t>
  </si>
  <si>
    <t>včetně dodávky materiálu.</t>
  </si>
  <si>
    <t>781475116R00</t>
  </si>
  <si>
    <t>Obklad vnitřní stěn keramický, do tmele</t>
  </si>
  <si>
    <t>597813600R</t>
  </si>
  <si>
    <t xml:space="preserve">Obkládačka 20x20 cm dle standardu investora </t>
  </si>
  <si>
    <t>781497111R00</t>
  </si>
  <si>
    <t xml:space="preserve">Lišta hliníková ukončovacích k obkladům </t>
  </si>
  <si>
    <t>781497121R00</t>
  </si>
  <si>
    <t xml:space="preserve">Lišta hliníková rohová k obkladům </t>
  </si>
  <si>
    <t>5.NP - 3.033.05 - koupelna : 2*(1,80)</t>
  </si>
  <si>
    <t>1,70</t>
  </si>
  <si>
    <t>781000000x01</t>
  </si>
  <si>
    <t>Spára svislé kouty stěna - stěna, silikonem</t>
  </si>
  <si>
    <t>vč. dodávky a montáže silikonu.</t>
  </si>
  <si>
    <t>998781103R00</t>
  </si>
  <si>
    <t>Přesun hmot pro obklady keramické, výšky do 24 m</t>
  </si>
  <si>
    <t>783201831R00</t>
  </si>
  <si>
    <t>Odstr. nátěrů z kovových konstr. chem.odstraňovači</t>
  </si>
  <si>
    <t xml:space="preserve">Topení : </t>
  </si>
  <si>
    <t>5.NP - 3.033.05 - koupelna : 1,0</t>
  </si>
  <si>
    <t>Mezisoučet</t>
  </si>
  <si>
    <t xml:space="preserve">Zárubně : </t>
  </si>
  <si>
    <t>5.NP - 3.033.05 - koupelna : (2*0,10*1,97+0,10*0,80)</t>
  </si>
  <si>
    <t>5.NP - 3.023.10 - WC : (2*0,10*1,97+0,10*0,65)</t>
  </si>
  <si>
    <t>783225100R00</t>
  </si>
  <si>
    <t>Nátěr syntetický kovových konstrukcí 2x + 1x email</t>
  </si>
  <si>
    <t>včetně pomocného lešení.</t>
  </si>
  <si>
    <t>783601815R00</t>
  </si>
  <si>
    <t>Odstranění nátěrů, truhlářské, oškrábáním</t>
  </si>
  <si>
    <t xml:space="preserve">dveře : </t>
  </si>
  <si>
    <t>5.NP - 3.033.05 - koupelna : 0,80*2,0*2</t>
  </si>
  <si>
    <t>5.NP - 3.023.10 - WC : 0,60*2,0*2</t>
  </si>
  <si>
    <t>783624920R00</t>
  </si>
  <si>
    <t>Údržba, nátěr synt. truhl.výr. 2x +1x email +1x tm nátěr barvou dle stávajících zárubní</t>
  </si>
  <si>
    <t>přetmelení děr, repase lokálního poškození, nátěr, lak</t>
  </si>
  <si>
    <t>784011222RT2</t>
  </si>
  <si>
    <t>Zakrytí podlah včetně papírové lepenky</t>
  </si>
  <si>
    <t>784402801R00</t>
  </si>
  <si>
    <t>Odstranění malby oškrábáním v místnosti H do 3,8 m</t>
  </si>
  <si>
    <t xml:space="preserve">Stropy : </t>
  </si>
  <si>
    <t>784011111R00</t>
  </si>
  <si>
    <t>Oprášení/ometení podkladu</t>
  </si>
  <si>
    <t>5.NP - 3.033.05 - koupelna : 8,40*(3,10)</t>
  </si>
  <si>
    <t>5.NP - 3.023.10 - WC : 4,20*(3,10)</t>
  </si>
  <si>
    <t xml:space="preserve">- otvory : </t>
  </si>
  <si>
    <t>dveře : -1*0,60*2,00</t>
  </si>
  <si>
    <t>784011121R00</t>
  </si>
  <si>
    <t>Broušení štuků a nových omítek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</si>
  <si>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</si>
  <si>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</si>
  <si>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</si>
  <si>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</si>
  <si>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</si>
  <si>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</si>
  <si>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210810000R01</t>
  </si>
  <si>
    <t>Demontáže svítidel, zásuvek a vypínačů, nové zásuvky a vypínače koupelna + WC</t>
  </si>
  <si>
    <t>Kompletní dodávka a montáž včetně uvedení do provozu, prostupů, zaškolení, seřízení, zkoušek dle příslušných ČSN a dalších pomocných prací a zednických přípomocí.</t>
  </si>
  <si>
    <t>Nová svitidla do koupelny, nad umyvadlo - 2 kusy dle standadu investora.</t>
  </si>
  <si>
    <t>V rozsahu dle místní prohlídky.</t>
  </si>
  <si>
    <t/>
  </si>
  <si>
    <t xml:space="preserve">				</t>
  </si>
  <si>
    <t>Napětí (V):230 V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</si>
  <si>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</si>
  <si>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</si>
  <si>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</si>
  <si>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</si>
  <si>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</si>
  <si>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</si>
  <si>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</si>
  <si>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</si>
  <si>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</si>
  <si>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</si>
  <si>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</si>
  <si>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979094211R00</t>
  </si>
  <si>
    <t>Nakládání nebo překládání vybourané suti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</si>
  <si>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</si>
  <si>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</si>
  <si>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</si>
  <si>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</si>
  <si>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</si>
  <si>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979999999R00</t>
  </si>
  <si>
    <t>Poplatek za skládku 10 % příměsí</t>
  </si>
  <si>
    <t>00523  R</t>
  </si>
  <si>
    <t>Zkoušky a revize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</si>
  <si>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</si>
  <si>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</si>
  <si>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</si>
  <si>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plynovodu.</t>
  </si>
  <si>
    <t>Zkoušky těsnosti nové kanalizace a vodovodu.</t>
  </si>
  <si>
    <t>005241010R</t>
  </si>
  <si>
    <t>Dokumentace skutečného provedení elektroinstalace pro účely výchozí revize</t>
  </si>
  <si>
    <t>Soubor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</si>
  <si>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</si>
  <si>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</si>
  <si>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</si>
  <si>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</si>
  <si>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Odstranění stávajících světel, vypínačů, zásuvek. Nové nové zásuvky, vypínače, příprava pro přisazená stropní svítidla.</t>
  </si>
  <si>
    <t>Níže uvedený standard je navržen jako minimální a muže být dodavatelem zaměněn za standard vyšší.</t>
  </si>
  <si>
    <t>Stadard svítidel:</t>
  </si>
  <si>
    <t>barva - bílá</t>
  </si>
  <si>
    <t>Patice - E27</t>
  </si>
  <si>
    <t>Počet žárovek - 2</t>
  </si>
  <si>
    <t>IP 20, do koupelny IP 21</t>
  </si>
  <si>
    <t>Napětí 230 V</t>
  </si>
  <si>
    <t>Celkový příkon 20 W</t>
  </si>
  <si>
    <t>Světelný tok 1300 lm</t>
  </si>
  <si>
    <t>Stadard zásuvek:</t>
  </si>
  <si>
    <t>Provedení: Norma ČSN</t>
  </si>
  <si>
    <t>Kryt: Plná deska</t>
  </si>
  <si>
    <t>Druh připojení: Šroubová svorka</t>
  </si>
  <si>
    <t>Barva: Bílá</t>
  </si>
  <si>
    <t>Přepěťová ochrana: Ne</t>
  </si>
  <si>
    <t>Ochrana proudovým chráničem: Ne</t>
  </si>
  <si>
    <t>Způsob montáže: Montáž pod omítku</t>
  </si>
  <si>
    <t>Materiál: Plast</t>
  </si>
  <si>
    <t>Typ materiálu: Termoplast</t>
  </si>
  <si>
    <t>Bezhalogenové: Ne</t>
  </si>
  <si>
    <t>Typ povrchu: Lesklé</t>
  </si>
  <si>
    <t>Pootočená zdířka: Ne</t>
  </si>
  <si>
    <t>Jmenovitý proud: 16 A</t>
  </si>
  <si>
    <t>Jmenovité napětí: 250 V</t>
  </si>
  <si>
    <t>Frekvence: 50 Hz</t>
  </si>
  <si>
    <t>Vhodné pro krytí: IP20</t>
  </si>
  <si>
    <t>Stadard vypínačů/přepínačů:</t>
  </si>
  <si>
    <t>Krytí (IP): IP44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</si>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</sst>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M14" sqref="M14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48</v>
      </c>
      <c r="E2" s="114" t="s">
        <v>49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43</v>
      </c>
      <c r="E3" s="119" t="s">
        <v>45</v>
      </c>
      <c r="F3" s="120"/>
      <c r="G3" s="120"/>
      <c r="H3" s="120"/>
      <c r="I3" s="120"/>
      <c r="J3" s="121"/>
    </row>
    <row r="4" spans="1:15" ht="23.25" customHeight="1" x14ac:dyDescent="0.2">
      <c r="A4" s="108">
        <v>7156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 x14ac:dyDescent="0.2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 x14ac:dyDescent="0.2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200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SUMIF(F58:F78,A16,I58:I78)+SUMIF(F58:F78,"PSU",I58:I78)</f>
        <v>0</v>
      </c>
      <c r="J16" s="85"/>
    </row>
    <row r="17" spans="1:10" ht="23.25" customHeight="1" x14ac:dyDescent="0.2">
      <c r="A17" s="200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SUMIF(F58:F78,A17,I58:I78)</f>
        <v>0</v>
      </c>
      <c r="J17" s="85"/>
    </row>
    <row r="18" spans="1:10" ht="23.25" customHeight="1" x14ac:dyDescent="0.2">
      <c r="A18" s="200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SUMIF(F58:F78,A18,I58:I78)</f>
        <v>0</v>
      </c>
      <c r="J18" s="85"/>
    </row>
    <row r="19" spans="1:10" ht="23.25" customHeight="1" x14ac:dyDescent="0.2">
      <c r="A19" s="200" t="s">
        <v>110</v>
      </c>
      <c r="B19" s="38" t="s">
        <v>29</v>
      </c>
      <c r="C19" s="62"/>
      <c r="D19" s="63"/>
      <c r="E19" s="83"/>
      <c r="F19" s="84"/>
      <c r="G19" s="83"/>
      <c r="H19" s="84"/>
      <c r="I19" s="83">
        <f>SUMIF(F58:F78,A19,I58:I78)</f>
        <v>0</v>
      </c>
      <c r="J19" s="85"/>
    </row>
    <row r="20" spans="1:10" ht="23.25" customHeight="1" x14ac:dyDescent="0.2">
      <c r="A20" s="200" t="s">
        <v>109</v>
      </c>
      <c r="B20" s="38" t="s">
        <v>30</v>
      </c>
      <c r="C20" s="62"/>
      <c r="D20" s="63"/>
      <c r="E20" s="83"/>
      <c r="F20" s="84"/>
      <c r="G20" s="83"/>
      <c r="H20" s="84"/>
      <c r="I20" s="83">
        <f>SUMIF(F58:F78,A20,I58:I78)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52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52" ht="25.5" hidden="1" customHeight="1" x14ac:dyDescent="0.2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52" ht="25.5" hidden="1" customHeight="1" x14ac:dyDescent="0.2">
      <c r="A39" s="139">
        <v>1</v>
      </c>
      <c r="B39" s="149" t="s">
        <v>56</v>
      </c>
      <c r="C39" s="150"/>
      <c r="D39" s="150"/>
      <c r="E39" s="150"/>
      <c r="F39" s="151">
        <f>'23.07 23.07 Pol'!AE382</f>
        <v>0</v>
      </c>
      <c r="G39" s="152">
        <f>'23.07 23.07 Pol'!AF382</f>
        <v>0</v>
      </c>
      <c r="H39" s="153">
        <f>(F39*SazbaDPH1/100)+(G39*SazbaDPH2/100)</f>
        <v>0</v>
      </c>
      <c r="I39" s="153">
        <f>F39+G39+H39</f>
        <v>0</v>
      </c>
      <c r="J39" s="154" t="str">
        <f>IF(_xlfn.SINGLE(CenaCelkemVypocet)=0,"",I39/_xlfn.SINGLE(CenaCelkemVypocet)*100)</f>
        <v/>
      </c>
    </row>
    <row r="40" spans="1:52" ht="25.5" hidden="1" customHeight="1" x14ac:dyDescent="0.2">
      <c r="A40" s="139">
        <v>2</v>
      </c>
      <c r="B40" s="155" t="s">
        <v>43</v>
      </c>
      <c r="C40" s="156" t="s">
        <v>45</v>
      </c>
      <c r="D40" s="156"/>
      <c r="E40" s="156"/>
      <c r="F40" s="157">
        <f>'23.07 23.07 Pol'!AE382</f>
        <v>0</v>
      </c>
      <c r="G40" s="158">
        <f>'23.07 23.07 Pol'!AF382</f>
        <v>0</v>
      </c>
      <c r="H40" s="158">
        <f>(F40*SazbaDPH1/100)+(G40*SazbaDPH2/100)</f>
        <v>0</v>
      </c>
      <c r="I40" s="158">
        <f>F40+G40+H40</f>
        <v>0</v>
      </c>
      <c r="J40" s="159" t="str">
        <f>IF(_xlfn.SINGLE(CenaCelkemVypocet)=0,"",I40/_xlfn.SINGLE(CenaCelkemVypocet)*100)</f>
        <v/>
      </c>
    </row>
    <row r="41" spans="1:52" ht="25.5" hidden="1" customHeight="1" x14ac:dyDescent="0.2">
      <c r="A41" s="139">
        <v>3</v>
      </c>
      <c r="B41" s="160" t="s">
        <v>43</v>
      </c>
      <c r="C41" s="150" t="s">
        <v>44</v>
      </c>
      <c r="D41" s="150"/>
      <c r="E41" s="150"/>
      <c r="F41" s="161">
        <f>'23.07 23.07 Pol'!AE382</f>
        <v>0</v>
      </c>
      <c r="G41" s="153">
        <f>'23.07 23.07 Pol'!AF382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52" ht="25.5" hidden="1" customHeight="1" x14ac:dyDescent="0.2">
      <c r="A42" s="139"/>
      <c r="B42" s="162" t="s">
        <v>57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4" spans="1:52" x14ac:dyDescent="0.2">
      <c r="A44" t="s">
        <v>59</v>
      </c>
      <c r="B44" t="s">
        <v>60</v>
      </c>
    </row>
    <row r="45" spans="1:52" ht="51" x14ac:dyDescent="0.2">
      <c r="B45" s="179" t="s">
        <v>61</v>
      </c>
      <c r="C45" s="179"/>
      <c r="D45" s="179"/>
      <c r="E45" s="179"/>
      <c r="F45" s="179"/>
      <c r="G45" s="179"/>
      <c r="H45" s="179"/>
      <c r="I45" s="179"/>
      <c r="J45" s="179"/>
      <c r="AZ45" s="178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9" t="s">
        <v>62</v>
      </c>
      <c r="C46" s="179"/>
      <c r="D46" s="179"/>
      <c r="E46" s="179"/>
      <c r="F46" s="179"/>
      <c r="G46" s="179"/>
      <c r="H46" s="179"/>
      <c r="I46" s="179"/>
      <c r="J46" s="179"/>
      <c r="AZ46" s="178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9" t="s">
        <v>63</v>
      </c>
      <c r="C48" s="179"/>
      <c r="D48" s="179"/>
      <c r="E48" s="179"/>
      <c r="F48" s="179"/>
      <c r="G48" s="179"/>
      <c r="H48" s="179"/>
      <c r="I48" s="179"/>
      <c r="J48" s="179"/>
      <c r="AZ48" s="178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9" t="s">
        <v>64</v>
      </c>
      <c r="C50" s="179"/>
      <c r="D50" s="179"/>
      <c r="E50" s="179"/>
      <c r="F50" s="179"/>
      <c r="G50" s="179"/>
      <c r="H50" s="179"/>
      <c r="I50" s="179"/>
      <c r="J50" s="179"/>
      <c r="AZ50" s="178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9" t="s">
        <v>65</v>
      </c>
      <c r="C52" s="179"/>
      <c r="D52" s="179"/>
      <c r="E52" s="179"/>
      <c r="F52" s="179"/>
      <c r="G52" s="179"/>
      <c r="H52" s="179"/>
      <c r="I52" s="179"/>
      <c r="J52" s="179"/>
      <c r="AZ52" s="178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80" t="s">
        <v>66</v>
      </c>
    </row>
    <row r="57" spans="1:52" ht="25.5" customHeight="1" x14ac:dyDescent="0.2">
      <c r="A57" s="182"/>
      <c r="B57" s="185" t="s">
        <v>18</v>
      </c>
      <c r="C57" s="185" t="s">
        <v>6</v>
      </c>
      <c r="D57" s="186"/>
      <c r="E57" s="186"/>
      <c r="F57" s="187" t="s">
        <v>67</v>
      </c>
      <c r="G57" s="187"/>
      <c r="H57" s="187"/>
      <c r="I57" s="187" t="s">
        <v>31</v>
      </c>
      <c r="J57" s="187" t="s">
        <v>0</v>
      </c>
    </row>
    <row r="58" spans="1:52" ht="36.75" customHeight="1" x14ac:dyDescent="0.2">
      <c r="A58" s="183"/>
      <c r="B58" s="188" t="s">
        <v>68</v>
      </c>
      <c r="C58" s="189" t="s">
        <v>69</v>
      </c>
      <c r="D58" s="190"/>
      <c r="E58" s="190"/>
      <c r="F58" s="196" t="s">
        <v>26</v>
      </c>
      <c r="G58" s="197"/>
      <c r="H58" s="197"/>
      <c r="I58" s="197">
        <f>'23.07 23.07 Pol'!G8</f>
        <v>0</v>
      </c>
      <c r="J58" s="194" t="str">
        <f>IF(I79=0,"",I58/I79*100)</f>
        <v/>
      </c>
    </row>
    <row r="59" spans="1:52" ht="36.75" customHeight="1" x14ac:dyDescent="0.2">
      <c r="A59" s="183"/>
      <c r="B59" s="188" t="s">
        <v>70</v>
      </c>
      <c r="C59" s="189" t="s">
        <v>71</v>
      </c>
      <c r="D59" s="190"/>
      <c r="E59" s="190"/>
      <c r="F59" s="196" t="s">
        <v>26</v>
      </c>
      <c r="G59" s="197"/>
      <c r="H59" s="197"/>
      <c r="I59" s="197">
        <f>'23.07 23.07 Pol'!G16</f>
        <v>0</v>
      </c>
      <c r="J59" s="194" t="str">
        <f>IF(I79=0,"",I59/I79*100)</f>
        <v/>
      </c>
    </row>
    <row r="60" spans="1:52" ht="36.75" customHeight="1" x14ac:dyDescent="0.2">
      <c r="A60" s="183"/>
      <c r="B60" s="188" t="s">
        <v>72</v>
      </c>
      <c r="C60" s="189" t="s">
        <v>73</v>
      </c>
      <c r="D60" s="190"/>
      <c r="E60" s="190"/>
      <c r="F60" s="196" t="s">
        <v>26</v>
      </c>
      <c r="G60" s="197"/>
      <c r="H60" s="197"/>
      <c r="I60" s="197">
        <f>'23.07 23.07 Pol'!G38</f>
        <v>0</v>
      </c>
      <c r="J60" s="194" t="str">
        <f>IF(I79=0,"",I60/I79*100)</f>
        <v/>
      </c>
    </row>
    <row r="61" spans="1:52" ht="36.75" customHeight="1" x14ac:dyDescent="0.2">
      <c r="A61" s="183"/>
      <c r="B61" s="188" t="s">
        <v>74</v>
      </c>
      <c r="C61" s="189" t="s">
        <v>75</v>
      </c>
      <c r="D61" s="190"/>
      <c r="E61" s="190"/>
      <c r="F61" s="196" t="s">
        <v>26</v>
      </c>
      <c r="G61" s="197"/>
      <c r="H61" s="197"/>
      <c r="I61" s="197">
        <f>'23.07 23.07 Pol'!G45</f>
        <v>0</v>
      </c>
      <c r="J61" s="194" t="str">
        <f>IF(I79=0,"",I61/I79*100)</f>
        <v/>
      </c>
    </row>
    <row r="62" spans="1:52" ht="36.75" customHeight="1" x14ac:dyDescent="0.2">
      <c r="A62" s="183"/>
      <c r="B62" s="188" t="s">
        <v>76</v>
      </c>
      <c r="C62" s="189" t="s">
        <v>77</v>
      </c>
      <c r="D62" s="190"/>
      <c r="E62" s="190"/>
      <c r="F62" s="196" t="s">
        <v>26</v>
      </c>
      <c r="G62" s="197"/>
      <c r="H62" s="197"/>
      <c r="I62" s="197">
        <f>'23.07 23.07 Pol'!G50</f>
        <v>0</v>
      </c>
      <c r="J62" s="194" t="str">
        <f>IF(I79=0,"",I62/I79*100)</f>
        <v/>
      </c>
    </row>
    <row r="63" spans="1:52" ht="36.75" customHeight="1" x14ac:dyDescent="0.2">
      <c r="A63" s="183"/>
      <c r="B63" s="188" t="s">
        <v>78</v>
      </c>
      <c r="C63" s="189" t="s">
        <v>79</v>
      </c>
      <c r="D63" s="190"/>
      <c r="E63" s="190"/>
      <c r="F63" s="196" t="s">
        <v>26</v>
      </c>
      <c r="G63" s="197"/>
      <c r="H63" s="197"/>
      <c r="I63" s="197">
        <f>'23.07 23.07 Pol'!G61</f>
        <v>0</v>
      </c>
      <c r="J63" s="194" t="str">
        <f>IF(I79=0,"",I63/I79*100)</f>
        <v/>
      </c>
    </row>
    <row r="64" spans="1:52" ht="36.75" customHeight="1" x14ac:dyDescent="0.2">
      <c r="A64" s="183"/>
      <c r="B64" s="188" t="s">
        <v>80</v>
      </c>
      <c r="C64" s="189" t="s">
        <v>81</v>
      </c>
      <c r="D64" s="190"/>
      <c r="E64" s="190"/>
      <c r="F64" s="196" t="s">
        <v>26</v>
      </c>
      <c r="G64" s="197"/>
      <c r="H64" s="197"/>
      <c r="I64" s="197">
        <f>'23.07 23.07 Pol'!G75</f>
        <v>0</v>
      </c>
      <c r="J64" s="194" t="str">
        <f>IF(I79=0,"",I64/I79*100)</f>
        <v/>
      </c>
    </row>
    <row r="65" spans="1:10" ht="36.75" customHeight="1" x14ac:dyDescent="0.2">
      <c r="A65" s="183"/>
      <c r="B65" s="188" t="s">
        <v>82</v>
      </c>
      <c r="C65" s="189" t="s">
        <v>83</v>
      </c>
      <c r="D65" s="190"/>
      <c r="E65" s="190"/>
      <c r="F65" s="196" t="s">
        <v>27</v>
      </c>
      <c r="G65" s="197"/>
      <c r="H65" s="197"/>
      <c r="I65" s="197">
        <f>'23.07 23.07 Pol'!G77</f>
        <v>0</v>
      </c>
      <c r="J65" s="194" t="str">
        <f>IF(I79=0,"",I65/I79*100)</f>
        <v/>
      </c>
    </row>
    <row r="66" spans="1:10" ht="36.75" customHeight="1" x14ac:dyDescent="0.2">
      <c r="A66" s="183"/>
      <c r="B66" s="188" t="s">
        <v>84</v>
      </c>
      <c r="C66" s="189" t="s">
        <v>85</v>
      </c>
      <c r="D66" s="190"/>
      <c r="E66" s="190"/>
      <c r="F66" s="196" t="s">
        <v>27</v>
      </c>
      <c r="G66" s="197"/>
      <c r="H66" s="197"/>
      <c r="I66" s="197">
        <f>'23.07 23.07 Pol'!G104</f>
        <v>0</v>
      </c>
      <c r="J66" s="194" t="str">
        <f>IF(I79=0,"",I66/I79*100)</f>
        <v/>
      </c>
    </row>
    <row r="67" spans="1:10" ht="36.75" customHeight="1" x14ac:dyDescent="0.2">
      <c r="A67" s="183"/>
      <c r="B67" s="188" t="s">
        <v>86</v>
      </c>
      <c r="C67" s="189" t="s">
        <v>87</v>
      </c>
      <c r="D67" s="190"/>
      <c r="E67" s="190"/>
      <c r="F67" s="196" t="s">
        <v>27</v>
      </c>
      <c r="G67" s="197"/>
      <c r="H67" s="197"/>
      <c r="I67" s="197">
        <f>'23.07 23.07 Pol'!G109</f>
        <v>0</v>
      </c>
      <c r="J67" s="194" t="str">
        <f>IF(I79=0,"",I67/I79*100)</f>
        <v/>
      </c>
    </row>
    <row r="68" spans="1:10" ht="36.75" customHeight="1" x14ac:dyDescent="0.2">
      <c r="A68" s="183"/>
      <c r="B68" s="188" t="s">
        <v>88</v>
      </c>
      <c r="C68" s="189" t="s">
        <v>89</v>
      </c>
      <c r="D68" s="190"/>
      <c r="E68" s="190"/>
      <c r="F68" s="196" t="s">
        <v>27</v>
      </c>
      <c r="G68" s="197"/>
      <c r="H68" s="197"/>
      <c r="I68" s="197">
        <f>'23.07 23.07 Pol'!G114</f>
        <v>0</v>
      </c>
      <c r="J68" s="194" t="str">
        <f>IF(I79=0,"",I68/I79*100)</f>
        <v/>
      </c>
    </row>
    <row r="69" spans="1:10" ht="36.75" customHeight="1" x14ac:dyDescent="0.2">
      <c r="A69" s="183"/>
      <c r="B69" s="188" t="s">
        <v>90</v>
      </c>
      <c r="C69" s="189" t="s">
        <v>91</v>
      </c>
      <c r="D69" s="190"/>
      <c r="E69" s="190"/>
      <c r="F69" s="196" t="s">
        <v>27</v>
      </c>
      <c r="G69" s="197"/>
      <c r="H69" s="197"/>
      <c r="I69" s="197">
        <f>'23.07 23.07 Pol'!G150</f>
        <v>0</v>
      </c>
      <c r="J69" s="194" t="str">
        <f>IF(I79=0,"",I69/I79*100)</f>
        <v/>
      </c>
    </row>
    <row r="70" spans="1:10" ht="36.75" customHeight="1" x14ac:dyDescent="0.2">
      <c r="A70" s="183"/>
      <c r="B70" s="188" t="s">
        <v>92</v>
      </c>
      <c r="C70" s="189" t="s">
        <v>93</v>
      </c>
      <c r="D70" s="190"/>
      <c r="E70" s="190"/>
      <c r="F70" s="196" t="s">
        <v>27</v>
      </c>
      <c r="G70" s="197"/>
      <c r="H70" s="197"/>
      <c r="I70" s="197">
        <f>'23.07 23.07 Pol'!G154</f>
        <v>0</v>
      </c>
      <c r="J70" s="194" t="str">
        <f>IF(I79=0,"",I70/I79*100)</f>
        <v/>
      </c>
    </row>
    <row r="71" spans="1:10" ht="36.75" customHeight="1" x14ac:dyDescent="0.2">
      <c r="A71" s="183"/>
      <c r="B71" s="188" t="s">
        <v>94</v>
      </c>
      <c r="C71" s="189" t="s">
        <v>95</v>
      </c>
      <c r="D71" s="190"/>
      <c r="E71" s="190"/>
      <c r="F71" s="196" t="s">
        <v>27</v>
      </c>
      <c r="G71" s="197"/>
      <c r="H71" s="197"/>
      <c r="I71" s="197">
        <f>'23.07 23.07 Pol'!G174</f>
        <v>0</v>
      </c>
      <c r="J71" s="194" t="str">
        <f>IF(I79=0,"",I71/I79*100)</f>
        <v/>
      </c>
    </row>
    <row r="72" spans="1:10" ht="36.75" customHeight="1" x14ac:dyDescent="0.2">
      <c r="A72" s="183"/>
      <c r="B72" s="188" t="s">
        <v>96</v>
      </c>
      <c r="C72" s="189" t="s">
        <v>97</v>
      </c>
      <c r="D72" s="190"/>
      <c r="E72" s="190"/>
      <c r="F72" s="196" t="s">
        <v>27</v>
      </c>
      <c r="G72" s="197"/>
      <c r="H72" s="197"/>
      <c r="I72" s="197">
        <f>'23.07 23.07 Pol'!G179</f>
        <v>0</v>
      </c>
      <c r="J72" s="194" t="str">
        <f>IF(I79=0,"",I72/I79*100)</f>
        <v/>
      </c>
    </row>
    <row r="73" spans="1:10" ht="36.75" customHeight="1" x14ac:dyDescent="0.2">
      <c r="A73" s="183"/>
      <c r="B73" s="188" t="s">
        <v>98</v>
      </c>
      <c r="C73" s="189" t="s">
        <v>99</v>
      </c>
      <c r="D73" s="190"/>
      <c r="E73" s="190"/>
      <c r="F73" s="196" t="s">
        <v>27</v>
      </c>
      <c r="G73" s="197"/>
      <c r="H73" s="197"/>
      <c r="I73" s="197">
        <f>'23.07 23.07 Pol'!G198</f>
        <v>0</v>
      </c>
      <c r="J73" s="194" t="str">
        <f>IF(I79=0,"",I73/I79*100)</f>
        <v/>
      </c>
    </row>
    <row r="74" spans="1:10" ht="36.75" customHeight="1" x14ac:dyDescent="0.2">
      <c r="A74" s="183"/>
      <c r="B74" s="188" t="s">
        <v>100</v>
      </c>
      <c r="C74" s="189" t="s">
        <v>101</v>
      </c>
      <c r="D74" s="190"/>
      <c r="E74" s="190"/>
      <c r="F74" s="196" t="s">
        <v>27</v>
      </c>
      <c r="G74" s="197"/>
      <c r="H74" s="197"/>
      <c r="I74" s="197">
        <f>'23.07 23.07 Pol'!G225</f>
        <v>0</v>
      </c>
      <c r="J74" s="194" t="str">
        <f>IF(I79=0,"",I74/I79*100)</f>
        <v/>
      </c>
    </row>
    <row r="75" spans="1:10" ht="36.75" customHeight="1" x14ac:dyDescent="0.2">
      <c r="A75" s="183"/>
      <c r="B75" s="188" t="s">
        <v>102</v>
      </c>
      <c r="C75" s="189" t="s">
        <v>103</v>
      </c>
      <c r="D75" s="190"/>
      <c r="E75" s="190"/>
      <c r="F75" s="196" t="s">
        <v>27</v>
      </c>
      <c r="G75" s="197"/>
      <c r="H75" s="197"/>
      <c r="I75" s="197">
        <f>'23.07 23.07 Pol'!G254</f>
        <v>0</v>
      </c>
      <c r="J75" s="194" t="str">
        <f>IF(I79=0,"",I75/I79*100)</f>
        <v/>
      </c>
    </row>
    <row r="76" spans="1:10" ht="36.75" customHeight="1" x14ac:dyDescent="0.2">
      <c r="A76" s="183"/>
      <c r="B76" s="188" t="s">
        <v>104</v>
      </c>
      <c r="C76" s="189" t="s">
        <v>105</v>
      </c>
      <c r="D76" s="190"/>
      <c r="E76" s="190"/>
      <c r="F76" s="196" t="s">
        <v>28</v>
      </c>
      <c r="G76" s="197"/>
      <c r="H76" s="197"/>
      <c r="I76" s="197">
        <f>'23.07 23.07 Pol'!G318</f>
        <v>0</v>
      </c>
      <c r="J76" s="194" t="str">
        <f>IF(I79=0,"",I76/I79*100)</f>
        <v/>
      </c>
    </row>
    <row r="77" spans="1:10" ht="36.75" customHeight="1" x14ac:dyDescent="0.2">
      <c r="A77" s="183"/>
      <c r="B77" s="188" t="s">
        <v>106</v>
      </c>
      <c r="C77" s="189" t="s">
        <v>107</v>
      </c>
      <c r="D77" s="190"/>
      <c r="E77" s="190"/>
      <c r="F77" s="196" t="s">
        <v>108</v>
      </c>
      <c r="G77" s="197"/>
      <c r="H77" s="197"/>
      <c r="I77" s="197">
        <f>'23.07 23.07 Pol'!G362</f>
        <v>0</v>
      </c>
      <c r="J77" s="194" t="str">
        <f>IF(I79=0,"",I77/I79*100)</f>
        <v/>
      </c>
    </row>
    <row r="78" spans="1:10" ht="36.75" customHeight="1" x14ac:dyDescent="0.2">
      <c r="A78" s="183"/>
      <c r="B78" s="188" t="s">
        <v>109</v>
      </c>
      <c r="C78" s="189" t="s">
        <v>30</v>
      </c>
      <c r="D78" s="190"/>
      <c r="E78" s="190"/>
      <c r="F78" s="196" t="s">
        <v>109</v>
      </c>
      <c r="G78" s="197"/>
      <c r="H78" s="197"/>
      <c r="I78" s="197">
        <f>'23.07 23.07 Pol'!G373</f>
        <v>0</v>
      </c>
      <c r="J78" s="194" t="str">
        <f>IF(I79=0,"",I78/I79*100)</f>
        <v/>
      </c>
    </row>
    <row r="79" spans="1:10" ht="25.5" customHeight="1" x14ac:dyDescent="0.2">
      <c r="A79" s="184"/>
      <c r="B79" s="191" t="s">
        <v>1</v>
      </c>
      <c r="C79" s="192"/>
      <c r="D79" s="193"/>
      <c r="E79" s="193"/>
      <c r="F79" s="198"/>
      <c r="G79" s="199"/>
      <c r="H79" s="199"/>
      <c r="I79" s="199">
        <f>SUM(I58:I78)</f>
        <v>0</v>
      </c>
      <c r="J79" s="195">
        <f>SUM(J58:J78)</f>
        <v>0</v>
      </c>
    </row>
    <row r="80" spans="1:10" x14ac:dyDescent="0.2">
      <c r="F80" s="137"/>
      <c r="G80" s="137"/>
      <c r="H80" s="137"/>
      <c r="I80" s="137"/>
      <c r="J80" s="138"/>
    </row>
    <row r="81" spans="6:10" x14ac:dyDescent="0.2">
      <c r="F81" s="137"/>
      <c r="G81" s="137"/>
      <c r="H81" s="137"/>
      <c r="I81" s="137"/>
      <c r="J81" s="138"/>
    </row>
    <row r="82" spans="6:10" x14ac:dyDescent="0.2">
      <c r="F82" s="137"/>
      <c r="G82" s="137"/>
      <c r="H82" s="137"/>
      <c r="I82" s="137"/>
      <c r="J82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29A97-CDD9-472F-A250-EFA373530A9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1" customWidth="1"/>
    <col min="3" max="3" width="38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01" t="s">
        <v>7</v>
      </c>
      <c r="B1" s="201"/>
      <c r="C1" s="201"/>
      <c r="D1" s="201"/>
      <c r="E1" s="201"/>
      <c r="F1" s="201"/>
      <c r="G1" s="201"/>
      <c r="AG1" t="s">
        <v>111</v>
      </c>
    </row>
    <row r="2" spans="1:60" ht="24.95" customHeight="1" x14ac:dyDescent="0.2">
      <c r="A2" s="202" t="s">
        <v>8</v>
      </c>
      <c r="B2" s="49" t="s">
        <v>48</v>
      </c>
      <c r="C2" s="205" t="s">
        <v>49</v>
      </c>
      <c r="D2" s="203"/>
      <c r="E2" s="203"/>
      <c r="F2" s="203"/>
      <c r="G2" s="204"/>
      <c r="AG2" t="s">
        <v>112</v>
      </c>
    </row>
    <row r="3" spans="1:60" ht="24.95" customHeight="1" x14ac:dyDescent="0.2">
      <c r="A3" s="202" t="s">
        <v>9</v>
      </c>
      <c r="B3" s="49" t="s">
        <v>43</v>
      </c>
      <c r="C3" s="205" t="s">
        <v>45</v>
      </c>
      <c r="D3" s="203"/>
      <c r="E3" s="203"/>
      <c r="F3" s="203"/>
      <c r="G3" s="204"/>
      <c r="AC3" s="181" t="s">
        <v>112</v>
      </c>
      <c r="AG3" t="s">
        <v>113</v>
      </c>
    </row>
    <row r="4" spans="1:60" ht="24.95" customHeight="1" x14ac:dyDescent="0.2">
      <c r="A4" s="206" t="s">
        <v>10</v>
      </c>
      <c r="B4" s="207" t="s">
        <v>43</v>
      </c>
      <c r="C4" s="208" t="s">
        <v>44</v>
      </c>
      <c r="D4" s="209"/>
      <c r="E4" s="209"/>
      <c r="F4" s="209"/>
      <c r="G4" s="210"/>
      <c r="AG4" t="s">
        <v>114</v>
      </c>
    </row>
    <row r="5" spans="1:60" x14ac:dyDescent="0.2">
      <c r="D5" s="10"/>
    </row>
    <row r="6" spans="1:60" ht="38.25" x14ac:dyDescent="0.2">
      <c r="A6" s="212" t="s">
        <v>115</v>
      </c>
      <c r="B6" s="214" t="s">
        <v>116</v>
      </c>
      <c r="C6" s="214" t="s">
        <v>117</v>
      </c>
      <c r="D6" s="213" t="s">
        <v>118</v>
      </c>
      <c r="E6" s="212" t="s">
        <v>119</v>
      </c>
      <c r="F6" s="211" t="s">
        <v>120</v>
      </c>
      <c r="G6" s="212" t="s">
        <v>31</v>
      </c>
      <c r="H6" s="215" t="s">
        <v>32</v>
      </c>
      <c r="I6" s="215" t="s">
        <v>121</v>
      </c>
      <c r="J6" s="215" t="s">
        <v>33</v>
      </c>
      <c r="K6" s="215" t="s">
        <v>122</v>
      </c>
      <c r="L6" s="215" t="s">
        <v>123</v>
      </c>
      <c r="M6" s="215" t="s">
        <v>124</v>
      </c>
      <c r="N6" s="215" t="s">
        <v>125</v>
      </c>
      <c r="O6" s="215" t="s">
        <v>126</v>
      </c>
      <c r="P6" s="215" t="s">
        <v>127</v>
      </c>
      <c r="Q6" s="215" t="s">
        <v>128</v>
      </c>
      <c r="R6" s="215" t="s">
        <v>129</v>
      </c>
      <c r="S6" s="215" t="s">
        <v>130</v>
      </c>
      <c r="T6" s="215" t="s">
        <v>131</v>
      </c>
      <c r="U6" s="215" t="s">
        <v>132</v>
      </c>
      <c r="V6" s="215" t="s">
        <v>133</v>
      </c>
      <c r="W6" s="215" t="s">
        <v>134</v>
      </c>
      <c r="X6" s="215" t="s">
        <v>135</v>
      </c>
    </row>
    <row r="7" spans="1:60" hidden="1" x14ac:dyDescent="0.2">
      <c r="A7" s="3"/>
      <c r="B7" s="4"/>
      <c r="C7" s="4"/>
      <c r="D7" s="6"/>
      <c r="E7" s="217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</row>
    <row r="8" spans="1:60" x14ac:dyDescent="0.2">
      <c r="A8" s="246" t="s">
        <v>136</v>
      </c>
      <c r="B8" s="247" t="s">
        <v>68</v>
      </c>
      <c r="C8" s="270" t="s">
        <v>69</v>
      </c>
      <c r="D8" s="248"/>
      <c r="E8" s="249"/>
      <c r="F8" s="250"/>
      <c r="G8" s="250">
        <f>SUMIF(AG9:AG15,"&lt;&gt;NOR",G9:G15)</f>
        <v>0</v>
      </c>
      <c r="H8" s="250"/>
      <c r="I8" s="250">
        <f>SUM(I9:I15)</f>
        <v>0</v>
      </c>
      <c r="J8" s="250"/>
      <c r="K8" s="250">
        <f>SUM(K9:K15)</f>
        <v>0</v>
      </c>
      <c r="L8" s="250"/>
      <c r="M8" s="250">
        <f>SUM(M9:M15)</f>
        <v>0</v>
      </c>
      <c r="N8" s="250"/>
      <c r="O8" s="250">
        <f>SUM(O9:O15)</f>
        <v>0.16</v>
      </c>
      <c r="P8" s="250"/>
      <c r="Q8" s="250">
        <f>SUM(Q9:Q15)</f>
        <v>0</v>
      </c>
      <c r="R8" s="250"/>
      <c r="S8" s="250"/>
      <c r="T8" s="251"/>
      <c r="U8" s="245"/>
      <c r="V8" s="245">
        <f>SUM(V9:V15)</f>
        <v>1.1299999999999999</v>
      </c>
      <c r="W8" s="245"/>
      <c r="X8" s="245"/>
      <c r="AG8" t="s">
        <v>137</v>
      </c>
    </row>
    <row r="9" spans="1:60" outlineLevel="1" x14ac:dyDescent="0.2">
      <c r="A9" s="252">
        <v>1</v>
      </c>
      <c r="B9" s="253" t="s">
        <v>138</v>
      </c>
      <c r="C9" s="271" t="s">
        <v>139</v>
      </c>
      <c r="D9" s="254" t="s">
        <v>140</v>
      </c>
      <c r="E9" s="255">
        <v>2.13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15</v>
      </c>
      <c r="M9" s="257">
        <f>G9*(1+L9/100)</f>
        <v>0</v>
      </c>
      <c r="N9" s="257">
        <v>7.4709999999999999E-2</v>
      </c>
      <c r="O9" s="257">
        <f>ROUND(E9*N9,2)</f>
        <v>0.16</v>
      </c>
      <c r="P9" s="257">
        <v>0</v>
      </c>
      <c r="Q9" s="257">
        <f>ROUND(E9*P9,2)</f>
        <v>0</v>
      </c>
      <c r="R9" s="257"/>
      <c r="S9" s="257" t="s">
        <v>141</v>
      </c>
      <c r="T9" s="258" t="s">
        <v>141</v>
      </c>
      <c r="U9" s="235">
        <v>0.52915000000000001</v>
      </c>
      <c r="V9" s="235">
        <f>ROUND(E9*U9,2)</f>
        <v>1.1299999999999999</v>
      </c>
      <c r="W9" s="235"/>
      <c r="X9" s="235" t="s">
        <v>142</v>
      </c>
      <c r="Y9" s="216"/>
      <c r="Z9" s="216"/>
      <c r="AA9" s="216"/>
      <c r="AB9" s="216"/>
      <c r="AC9" s="216"/>
      <c r="AD9" s="216"/>
      <c r="AE9" s="216"/>
      <c r="AF9" s="216"/>
      <c r="AG9" s="216" t="s">
        <v>143</v>
      </c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</row>
    <row r="10" spans="1:60" outlineLevel="1" x14ac:dyDescent="0.2">
      <c r="A10" s="233"/>
      <c r="B10" s="234"/>
      <c r="C10" s="272" t="s">
        <v>144</v>
      </c>
      <c r="D10" s="236"/>
      <c r="E10" s="237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16"/>
      <c r="Z10" s="216"/>
      <c r="AA10" s="216"/>
      <c r="AB10" s="216"/>
      <c r="AC10" s="216"/>
      <c r="AD10" s="216"/>
      <c r="AE10" s="216"/>
      <c r="AF10" s="216"/>
      <c r="AG10" s="216" t="s">
        <v>145</v>
      </c>
      <c r="AH10" s="216">
        <v>0</v>
      </c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</row>
    <row r="11" spans="1:60" ht="22.5" outlineLevel="1" x14ac:dyDescent="0.2">
      <c r="A11" s="233"/>
      <c r="B11" s="234"/>
      <c r="C11" s="272" t="s">
        <v>146</v>
      </c>
      <c r="D11" s="236"/>
      <c r="E11" s="237">
        <v>2.13</v>
      </c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16"/>
      <c r="Z11" s="216"/>
      <c r="AA11" s="216"/>
      <c r="AB11" s="216"/>
      <c r="AC11" s="216"/>
      <c r="AD11" s="216"/>
      <c r="AE11" s="216"/>
      <c r="AF11" s="216"/>
      <c r="AG11" s="216" t="s">
        <v>145</v>
      </c>
      <c r="AH11" s="216">
        <v>0</v>
      </c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</row>
    <row r="12" spans="1:60" outlineLevel="1" x14ac:dyDescent="0.2">
      <c r="A12" s="252">
        <v>2</v>
      </c>
      <c r="B12" s="253" t="s">
        <v>147</v>
      </c>
      <c r="C12" s="271" t="s">
        <v>148</v>
      </c>
      <c r="D12" s="254" t="s">
        <v>149</v>
      </c>
      <c r="E12" s="255">
        <v>1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15</v>
      </c>
      <c r="M12" s="257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7"/>
      <c r="S12" s="257" t="s">
        <v>150</v>
      </c>
      <c r="T12" s="258" t="s">
        <v>151</v>
      </c>
      <c r="U12" s="235">
        <v>0</v>
      </c>
      <c r="V12" s="235">
        <f>ROUND(E12*U12,2)</f>
        <v>0</v>
      </c>
      <c r="W12" s="235"/>
      <c r="X12" s="235" t="s">
        <v>142</v>
      </c>
      <c r="Y12" s="216"/>
      <c r="Z12" s="216"/>
      <c r="AA12" s="216"/>
      <c r="AB12" s="216"/>
      <c r="AC12" s="216"/>
      <c r="AD12" s="216"/>
      <c r="AE12" s="216"/>
      <c r="AF12" s="216"/>
      <c r="AG12" s="216" t="s">
        <v>143</v>
      </c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</row>
    <row r="13" spans="1:60" outlineLevel="1" x14ac:dyDescent="0.2">
      <c r="A13" s="233"/>
      <c r="B13" s="234"/>
      <c r="C13" s="273" t="s">
        <v>152</v>
      </c>
      <c r="D13" s="259"/>
      <c r="E13" s="259"/>
      <c r="F13" s="259"/>
      <c r="G13" s="259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16"/>
      <c r="Z13" s="216"/>
      <c r="AA13" s="216"/>
      <c r="AB13" s="216"/>
      <c r="AC13" s="216"/>
      <c r="AD13" s="216"/>
      <c r="AE13" s="216"/>
      <c r="AF13" s="216"/>
      <c r="AG13" s="216" t="s">
        <v>153</v>
      </c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</row>
    <row r="14" spans="1:60" outlineLevel="1" x14ac:dyDescent="0.2">
      <c r="A14" s="233"/>
      <c r="B14" s="234"/>
      <c r="C14" s="274" t="s">
        <v>154</v>
      </c>
      <c r="D14" s="260"/>
      <c r="E14" s="260"/>
      <c r="F14" s="260"/>
      <c r="G14" s="260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16"/>
      <c r="Z14" s="216"/>
      <c r="AA14" s="216"/>
      <c r="AB14" s="216"/>
      <c r="AC14" s="216"/>
      <c r="AD14" s="216"/>
      <c r="AE14" s="216"/>
      <c r="AF14" s="216"/>
      <c r="AG14" s="216" t="s">
        <v>153</v>
      </c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</row>
    <row r="15" spans="1:60" outlineLevel="1" x14ac:dyDescent="0.2">
      <c r="A15" s="233"/>
      <c r="B15" s="234"/>
      <c r="C15" s="272" t="s">
        <v>155</v>
      </c>
      <c r="D15" s="236"/>
      <c r="E15" s="237">
        <v>1</v>
      </c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16"/>
      <c r="Z15" s="216"/>
      <c r="AA15" s="216"/>
      <c r="AB15" s="216"/>
      <c r="AC15" s="216"/>
      <c r="AD15" s="216"/>
      <c r="AE15" s="216"/>
      <c r="AF15" s="216"/>
      <c r="AG15" s="216" t="s">
        <v>145</v>
      </c>
      <c r="AH15" s="216">
        <v>0</v>
      </c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</row>
    <row r="16" spans="1:60" x14ac:dyDescent="0.2">
      <c r="A16" s="246" t="s">
        <v>136</v>
      </c>
      <c r="B16" s="247" t="s">
        <v>70</v>
      </c>
      <c r="C16" s="270" t="s">
        <v>71</v>
      </c>
      <c r="D16" s="248"/>
      <c r="E16" s="249"/>
      <c r="F16" s="250"/>
      <c r="G16" s="250">
        <f>SUMIF(AG17:AG37,"&lt;&gt;NOR",G17:G37)</f>
        <v>0</v>
      </c>
      <c r="H16" s="250"/>
      <c r="I16" s="250">
        <f>SUM(I17:I37)</f>
        <v>0</v>
      </c>
      <c r="J16" s="250"/>
      <c r="K16" s="250">
        <f>SUM(K17:K37)</f>
        <v>0</v>
      </c>
      <c r="L16" s="250"/>
      <c r="M16" s="250">
        <f>SUM(M17:M37)</f>
        <v>0</v>
      </c>
      <c r="N16" s="250"/>
      <c r="O16" s="250">
        <f>SUM(O17:O37)</f>
        <v>0.73</v>
      </c>
      <c r="P16" s="250"/>
      <c r="Q16" s="250">
        <f>SUM(Q17:Q37)</f>
        <v>0</v>
      </c>
      <c r="R16" s="250"/>
      <c r="S16" s="250"/>
      <c r="T16" s="251"/>
      <c r="U16" s="245"/>
      <c r="V16" s="245">
        <f>SUM(V17:V37)</f>
        <v>14.46</v>
      </c>
      <c r="W16" s="245"/>
      <c r="X16" s="245"/>
      <c r="AG16" t="s">
        <v>137</v>
      </c>
    </row>
    <row r="17" spans="1:60" outlineLevel="1" x14ac:dyDescent="0.2">
      <c r="A17" s="252">
        <v>3</v>
      </c>
      <c r="B17" s="253" t="s">
        <v>156</v>
      </c>
      <c r="C17" s="271" t="s">
        <v>157</v>
      </c>
      <c r="D17" s="254" t="s">
        <v>140</v>
      </c>
      <c r="E17" s="255">
        <v>2.8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15</v>
      </c>
      <c r="M17" s="257">
        <f>G17*(1+L17/100)</f>
        <v>0</v>
      </c>
      <c r="N17" s="257">
        <v>4.0000000000000003E-5</v>
      </c>
      <c r="O17" s="257">
        <f>ROUND(E17*N17,2)</f>
        <v>0</v>
      </c>
      <c r="P17" s="257">
        <v>0</v>
      </c>
      <c r="Q17" s="257">
        <f>ROUND(E17*P17,2)</f>
        <v>0</v>
      </c>
      <c r="R17" s="257"/>
      <c r="S17" s="257" t="s">
        <v>141</v>
      </c>
      <c r="T17" s="258" t="s">
        <v>141</v>
      </c>
      <c r="U17" s="235">
        <v>7.8E-2</v>
      </c>
      <c r="V17" s="235">
        <f>ROUND(E17*U17,2)</f>
        <v>0.22</v>
      </c>
      <c r="W17" s="235"/>
      <c r="X17" s="235" t="s">
        <v>142</v>
      </c>
      <c r="Y17" s="216"/>
      <c r="Z17" s="216"/>
      <c r="AA17" s="216"/>
      <c r="AB17" s="216"/>
      <c r="AC17" s="216"/>
      <c r="AD17" s="216"/>
      <c r="AE17" s="216"/>
      <c r="AF17" s="216"/>
      <c r="AG17" s="216" t="s">
        <v>158</v>
      </c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</row>
    <row r="18" spans="1:60" ht="22.5" outlineLevel="1" x14ac:dyDescent="0.2">
      <c r="A18" s="233"/>
      <c r="B18" s="234"/>
      <c r="C18" s="273" t="s">
        <v>159</v>
      </c>
      <c r="D18" s="259"/>
      <c r="E18" s="259"/>
      <c r="F18" s="259"/>
      <c r="G18" s="259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16"/>
      <c r="Z18" s="216"/>
      <c r="AA18" s="216"/>
      <c r="AB18" s="216"/>
      <c r="AC18" s="216"/>
      <c r="AD18" s="216"/>
      <c r="AE18" s="216"/>
      <c r="AF18" s="216"/>
      <c r="AG18" s="216" t="s">
        <v>153</v>
      </c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61" t="str">
        <f>C18</f>
        <v>fólií Pe 0,05-0,2 mm, které se zřizují před úpravami povrchu, a obalení osazených dveřních zárubní před znečištěním při úpravách povrchu nástřikem plastických maltovin včetně pozdějšího odkrytí</v>
      </c>
      <c r="BB18" s="216"/>
      <c r="BC18" s="216"/>
      <c r="BD18" s="216"/>
      <c r="BE18" s="216"/>
      <c r="BF18" s="216"/>
      <c r="BG18" s="216"/>
      <c r="BH18" s="216"/>
    </row>
    <row r="19" spans="1:60" outlineLevel="1" x14ac:dyDescent="0.2">
      <c r="A19" s="233"/>
      <c r="B19" s="234"/>
      <c r="C19" s="272" t="s">
        <v>160</v>
      </c>
      <c r="D19" s="236"/>
      <c r="E19" s="237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16"/>
      <c r="Z19" s="216"/>
      <c r="AA19" s="216"/>
      <c r="AB19" s="216"/>
      <c r="AC19" s="216"/>
      <c r="AD19" s="216"/>
      <c r="AE19" s="216"/>
      <c r="AF19" s="216"/>
      <c r="AG19" s="216" t="s">
        <v>145</v>
      </c>
      <c r="AH19" s="216">
        <v>0</v>
      </c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</row>
    <row r="20" spans="1:60" outlineLevel="1" x14ac:dyDescent="0.2">
      <c r="A20" s="233"/>
      <c r="B20" s="234"/>
      <c r="C20" s="272" t="s">
        <v>161</v>
      </c>
      <c r="D20" s="236"/>
      <c r="E20" s="237">
        <v>1.6</v>
      </c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16"/>
      <c r="Z20" s="216"/>
      <c r="AA20" s="216"/>
      <c r="AB20" s="216"/>
      <c r="AC20" s="216"/>
      <c r="AD20" s="216"/>
      <c r="AE20" s="216"/>
      <c r="AF20" s="216"/>
      <c r="AG20" s="216" t="s">
        <v>145</v>
      </c>
      <c r="AH20" s="216">
        <v>0</v>
      </c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</row>
    <row r="21" spans="1:60" outlineLevel="1" x14ac:dyDescent="0.2">
      <c r="A21" s="233"/>
      <c r="B21" s="234"/>
      <c r="C21" s="272" t="s">
        <v>162</v>
      </c>
      <c r="D21" s="236"/>
      <c r="E21" s="237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16"/>
      <c r="Z21" s="216"/>
      <c r="AA21" s="216"/>
      <c r="AB21" s="216"/>
      <c r="AC21" s="216"/>
      <c r="AD21" s="216"/>
      <c r="AE21" s="216"/>
      <c r="AF21" s="216"/>
      <c r="AG21" s="216" t="s">
        <v>145</v>
      </c>
      <c r="AH21" s="216">
        <v>0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</row>
    <row r="22" spans="1:60" outlineLevel="1" x14ac:dyDescent="0.2">
      <c r="A22" s="233"/>
      <c r="B22" s="234"/>
      <c r="C22" s="272" t="s">
        <v>163</v>
      </c>
      <c r="D22" s="236"/>
      <c r="E22" s="237">
        <v>1.2</v>
      </c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16"/>
      <c r="Z22" s="216"/>
      <c r="AA22" s="216"/>
      <c r="AB22" s="216"/>
      <c r="AC22" s="216"/>
      <c r="AD22" s="216"/>
      <c r="AE22" s="216"/>
      <c r="AF22" s="216"/>
      <c r="AG22" s="216" t="s">
        <v>145</v>
      </c>
      <c r="AH22" s="216">
        <v>0</v>
      </c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ht="22.5" outlineLevel="1" x14ac:dyDescent="0.2">
      <c r="A23" s="252">
        <v>4</v>
      </c>
      <c r="B23" s="253" t="s">
        <v>164</v>
      </c>
      <c r="C23" s="271" t="s">
        <v>165</v>
      </c>
      <c r="D23" s="254" t="s">
        <v>166</v>
      </c>
      <c r="E23" s="255">
        <v>10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15</v>
      </c>
      <c r="M23" s="257">
        <f>G23*(1+L23/100)</f>
        <v>0</v>
      </c>
      <c r="N23" s="257">
        <v>2.49E-3</v>
      </c>
      <c r="O23" s="257">
        <f>ROUND(E23*N23,2)</f>
        <v>0.02</v>
      </c>
      <c r="P23" s="257">
        <v>0</v>
      </c>
      <c r="Q23" s="257">
        <f>ROUND(E23*P23,2)</f>
        <v>0</v>
      </c>
      <c r="R23" s="257"/>
      <c r="S23" s="257" t="s">
        <v>141</v>
      </c>
      <c r="T23" s="258" t="s">
        <v>141</v>
      </c>
      <c r="U23" s="235">
        <v>0.14499999999999999</v>
      </c>
      <c r="V23" s="235">
        <f>ROUND(E23*U23,2)</f>
        <v>1.45</v>
      </c>
      <c r="W23" s="235"/>
      <c r="X23" s="235" t="s">
        <v>142</v>
      </c>
      <c r="Y23" s="216"/>
      <c r="Z23" s="216"/>
      <c r="AA23" s="216"/>
      <c r="AB23" s="216"/>
      <c r="AC23" s="216"/>
      <c r="AD23" s="216"/>
      <c r="AE23" s="216"/>
      <c r="AF23" s="216"/>
      <c r="AG23" s="216" t="s">
        <v>143</v>
      </c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ht="22.5" outlineLevel="1" x14ac:dyDescent="0.2">
      <c r="A24" s="233"/>
      <c r="B24" s="234"/>
      <c r="C24" s="273" t="s">
        <v>167</v>
      </c>
      <c r="D24" s="259"/>
      <c r="E24" s="259"/>
      <c r="F24" s="259"/>
      <c r="G24" s="259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16"/>
      <c r="Z24" s="216"/>
      <c r="AA24" s="216"/>
      <c r="AB24" s="216"/>
      <c r="AC24" s="216"/>
      <c r="AD24" s="216"/>
      <c r="AE24" s="216"/>
      <c r="AF24" s="216"/>
      <c r="AG24" s="216" t="s">
        <v>153</v>
      </c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61" t="str">
        <f>C24</f>
        <v>V položce jsou zakalkulovány náklady na pomocné pracovní lešení o výšce podlahy do 1900 mm a pro zatížení do 1,5 kPa. Položka obsahuje penetraci podkladu a sádrovou omítku tl. 15 mm.</v>
      </c>
      <c r="BB24" s="216"/>
      <c r="BC24" s="216"/>
      <c r="BD24" s="216"/>
      <c r="BE24" s="216"/>
      <c r="BF24" s="216"/>
      <c r="BG24" s="216"/>
      <c r="BH24" s="216"/>
    </row>
    <row r="25" spans="1:60" outlineLevel="1" x14ac:dyDescent="0.2">
      <c r="A25" s="233"/>
      <c r="B25" s="234"/>
      <c r="C25" s="272" t="s">
        <v>168</v>
      </c>
      <c r="D25" s="236"/>
      <c r="E25" s="237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16"/>
      <c r="Z25" s="216"/>
      <c r="AA25" s="216"/>
      <c r="AB25" s="216"/>
      <c r="AC25" s="216"/>
      <c r="AD25" s="216"/>
      <c r="AE25" s="216"/>
      <c r="AF25" s="216"/>
      <c r="AG25" s="216" t="s">
        <v>145</v>
      </c>
      <c r="AH25" s="216">
        <v>0</v>
      </c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</row>
    <row r="26" spans="1:60" outlineLevel="1" x14ac:dyDescent="0.2">
      <c r="A26" s="233"/>
      <c r="B26" s="234"/>
      <c r="C26" s="272" t="s">
        <v>169</v>
      </c>
      <c r="D26" s="236"/>
      <c r="E26" s="237">
        <v>5</v>
      </c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16"/>
      <c r="Z26" s="216"/>
      <c r="AA26" s="216"/>
      <c r="AB26" s="216"/>
      <c r="AC26" s="216"/>
      <c r="AD26" s="216"/>
      <c r="AE26" s="216"/>
      <c r="AF26" s="216"/>
      <c r="AG26" s="216" t="s">
        <v>145</v>
      </c>
      <c r="AH26" s="216">
        <v>0</v>
      </c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</row>
    <row r="27" spans="1:60" outlineLevel="1" x14ac:dyDescent="0.2">
      <c r="A27" s="233"/>
      <c r="B27" s="234"/>
      <c r="C27" s="272" t="s">
        <v>170</v>
      </c>
      <c r="D27" s="236"/>
      <c r="E27" s="237">
        <v>5</v>
      </c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16"/>
      <c r="Z27" s="216"/>
      <c r="AA27" s="216"/>
      <c r="AB27" s="216"/>
      <c r="AC27" s="216"/>
      <c r="AD27" s="216"/>
      <c r="AE27" s="216"/>
      <c r="AF27" s="216"/>
      <c r="AG27" s="216" t="s">
        <v>145</v>
      </c>
      <c r="AH27" s="216">
        <v>0</v>
      </c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</row>
    <row r="28" spans="1:60" outlineLevel="1" x14ac:dyDescent="0.2">
      <c r="A28" s="252">
        <v>5</v>
      </c>
      <c r="B28" s="253" t="s">
        <v>171</v>
      </c>
      <c r="C28" s="271" t="s">
        <v>172</v>
      </c>
      <c r="D28" s="254" t="s">
        <v>140</v>
      </c>
      <c r="E28" s="255">
        <v>10.92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15</v>
      </c>
      <c r="M28" s="257">
        <f>G28*(1+L28/100)</f>
        <v>0</v>
      </c>
      <c r="N28" s="257">
        <v>5.4299999999999999E-3</v>
      </c>
      <c r="O28" s="257">
        <f>ROUND(E28*N28,2)</f>
        <v>0.06</v>
      </c>
      <c r="P28" s="257">
        <v>0</v>
      </c>
      <c r="Q28" s="257">
        <f>ROUND(E28*P28,2)</f>
        <v>0</v>
      </c>
      <c r="R28" s="257"/>
      <c r="S28" s="257" t="s">
        <v>141</v>
      </c>
      <c r="T28" s="258" t="s">
        <v>141</v>
      </c>
      <c r="U28" s="235">
        <v>0.16941999999999999</v>
      </c>
      <c r="V28" s="235">
        <f>ROUND(E28*U28,2)</f>
        <v>1.85</v>
      </c>
      <c r="W28" s="235"/>
      <c r="X28" s="235" t="s">
        <v>142</v>
      </c>
      <c r="Y28" s="216"/>
      <c r="Z28" s="216"/>
      <c r="AA28" s="216"/>
      <c r="AB28" s="216"/>
      <c r="AC28" s="216"/>
      <c r="AD28" s="216"/>
      <c r="AE28" s="216"/>
      <c r="AF28" s="216"/>
      <c r="AG28" s="216" t="s">
        <v>143</v>
      </c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</row>
    <row r="29" spans="1:60" outlineLevel="1" x14ac:dyDescent="0.2">
      <c r="A29" s="233"/>
      <c r="B29" s="234"/>
      <c r="C29" s="272" t="s">
        <v>173</v>
      </c>
      <c r="D29" s="236"/>
      <c r="E29" s="237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16"/>
      <c r="Z29" s="216"/>
      <c r="AA29" s="216"/>
      <c r="AB29" s="216"/>
      <c r="AC29" s="216"/>
      <c r="AD29" s="216"/>
      <c r="AE29" s="216"/>
      <c r="AF29" s="216"/>
      <c r="AG29" s="216" t="s">
        <v>145</v>
      </c>
      <c r="AH29" s="216">
        <v>0</v>
      </c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</row>
    <row r="30" spans="1:60" outlineLevel="1" x14ac:dyDescent="0.2">
      <c r="A30" s="233"/>
      <c r="B30" s="234"/>
      <c r="C30" s="272" t="s">
        <v>174</v>
      </c>
      <c r="D30" s="236"/>
      <c r="E30" s="237">
        <v>10.92</v>
      </c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16"/>
      <c r="Z30" s="216"/>
      <c r="AA30" s="216"/>
      <c r="AB30" s="216"/>
      <c r="AC30" s="216"/>
      <c r="AD30" s="216"/>
      <c r="AE30" s="216"/>
      <c r="AF30" s="216"/>
      <c r="AG30" s="216" t="s">
        <v>145</v>
      </c>
      <c r="AH30" s="216">
        <v>0</v>
      </c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</row>
    <row r="31" spans="1:60" outlineLevel="1" x14ac:dyDescent="0.2">
      <c r="A31" s="252">
        <v>6</v>
      </c>
      <c r="B31" s="253" t="s">
        <v>175</v>
      </c>
      <c r="C31" s="271" t="s">
        <v>176</v>
      </c>
      <c r="D31" s="254" t="s">
        <v>140</v>
      </c>
      <c r="E31" s="255">
        <v>10.92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15</v>
      </c>
      <c r="M31" s="257">
        <f>G31*(1+L31/100)</f>
        <v>0</v>
      </c>
      <c r="N31" s="257">
        <v>4.8999999999999998E-3</v>
      </c>
      <c r="O31" s="257">
        <f>ROUND(E31*N31,2)</f>
        <v>0.05</v>
      </c>
      <c r="P31" s="257">
        <v>0</v>
      </c>
      <c r="Q31" s="257">
        <f>ROUND(E31*P31,2)</f>
        <v>0</v>
      </c>
      <c r="R31" s="257"/>
      <c r="S31" s="257" t="s">
        <v>141</v>
      </c>
      <c r="T31" s="258" t="s">
        <v>141</v>
      </c>
      <c r="U31" s="235">
        <v>0.25</v>
      </c>
      <c r="V31" s="235">
        <f>ROUND(E31*U31,2)</f>
        <v>2.73</v>
      </c>
      <c r="W31" s="235"/>
      <c r="X31" s="235" t="s">
        <v>142</v>
      </c>
      <c r="Y31" s="216"/>
      <c r="Z31" s="216"/>
      <c r="AA31" s="216"/>
      <c r="AB31" s="216"/>
      <c r="AC31" s="216"/>
      <c r="AD31" s="216"/>
      <c r="AE31" s="216"/>
      <c r="AF31" s="216"/>
      <c r="AG31" s="216" t="s">
        <v>143</v>
      </c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</row>
    <row r="32" spans="1:60" outlineLevel="1" x14ac:dyDescent="0.2">
      <c r="A32" s="233"/>
      <c r="B32" s="234"/>
      <c r="C32" s="272" t="s">
        <v>173</v>
      </c>
      <c r="D32" s="236"/>
      <c r="E32" s="237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16"/>
      <c r="Z32" s="216"/>
      <c r="AA32" s="216"/>
      <c r="AB32" s="216"/>
      <c r="AC32" s="216"/>
      <c r="AD32" s="216"/>
      <c r="AE32" s="216"/>
      <c r="AF32" s="216"/>
      <c r="AG32" s="216" t="s">
        <v>145</v>
      </c>
      <c r="AH32" s="216">
        <v>0</v>
      </c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</row>
    <row r="33" spans="1:60" outlineLevel="1" x14ac:dyDescent="0.2">
      <c r="A33" s="233"/>
      <c r="B33" s="234"/>
      <c r="C33" s="272" t="s">
        <v>174</v>
      </c>
      <c r="D33" s="236"/>
      <c r="E33" s="237">
        <v>10.92</v>
      </c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16"/>
      <c r="Z33" s="216"/>
      <c r="AA33" s="216"/>
      <c r="AB33" s="216"/>
      <c r="AC33" s="216"/>
      <c r="AD33" s="216"/>
      <c r="AE33" s="216"/>
      <c r="AF33" s="216"/>
      <c r="AG33" s="216" t="s">
        <v>145</v>
      </c>
      <c r="AH33" s="216">
        <v>0</v>
      </c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</row>
    <row r="34" spans="1:60" ht="22.5" outlineLevel="1" x14ac:dyDescent="0.2">
      <c r="A34" s="252">
        <v>7</v>
      </c>
      <c r="B34" s="253" t="s">
        <v>177</v>
      </c>
      <c r="C34" s="271" t="s">
        <v>178</v>
      </c>
      <c r="D34" s="254" t="s">
        <v>140</v>
      </c>
      <c r="E34" s="255">
        <v>13.68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15</v>
      </c>
      <c r="M34" s="257">
        <f>G34*(1+L34/100)</f>
        <v>0</v>
      </c>
      <c r="N34" s="257">
        <v>4.4139999999999999E-2</v>
      </c>
      <c r="O34" s="257">
        <f>ROUND(E34*N34,2)</f>
        <v>0.6</v>
      </c>
      <c r="P34" s="257">
        <v>0</v>
      </c>
      <c r="Q34" s="257">
        <f>ROUND(E34*P34,2)</f>
        <v>0</v>
      </c>
      <c r="R34" s="257"/>
      <c r="S34" s="257" t="s">
        <v>141</v>
      </c>
      <c r="T34" s="258" t="s">
        <v>141</v>
      </c>
      <c r="U34" s="235">
        <v>0.6</v>
      </c>
      <c r="V34" s="235">
        <f>ROUND(E34*U34,2)</f>
        <v>8.2100000000000009</v>
      </c>
      <c r="W34" s="235"/>
      <c r="X34" s="235" t="s">
        <v>142</v>
      </c>
      <c r="Y34" s="216"/>
      <c r="Z34" s="216"/>
      <c r="AA34" s="216"/>
      <c r="AB34" s="216"/>
      <c r="AC34" s="216"/>
      <c r="AD34" s="216"/>
      <c r="AE34" s="216"/>
      <c r="AF34" s="216"/>
      <c r="AG34" s="216" t="s">
        <v>143</v>
      </c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</row>
    <row r="35" spans="1:60" outlineLevel="1" x14ac:dyDescent="0.2">
      <c r="A35" s="233"/>
      <c r="B35" s="234"/>
      <c r="C35" s="272" t="s">
        <v>179</v>
      </c>
      <c r="D35" s="236"/>
      <c r="E35" s="237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16"/>
      <c r="Z35" s="216"/>
      <c r="AA35" s="216"/>
      <c r="AB35" s="216"/>
      <c r="AC35" s="216"/>
      <c r="AD35" s="216"/>
      <c r="AE35" s="216"/>
      <c r="AF35" s="216"/>
      <c r="AG35" s="216" t="s">
        <v>145</v>
      </c>
      <c r="AH35" s="216">
        <v>0</v>
      </c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</row>
    <row r="36" spans="1:60" outlineLevel="1" x14ac:dyDescent="0.2">
      <c r="A36" s="233"/>
      <c r="B36" s="234"/>
      <c r="C36" s="272" t="s">
        <v>180</v>
      </c>
      <c r="D36" s="236"/>
      <c r="E36" s="237">
        <v>15.12</v>
      </c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16"/>
      <c r="Z36" s="216"/>
      <c r="AA36" s="216"/>
      <c r="AB36" s="216"/>
      <c r="AC36" s="216"/>
      <c r="AD36" s="216"/>
      <c r="AE36" s="216"/>
      <c r="AF36" s="216"/>
      <c r="AG36" s="216" t="s">
        <v>145</v>
      </c>
      <c r="AH36" s="216">
        <v>0</v>
      </c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</row>
    <row r="37" spans="1:60" outlineLevel="1" x14ac:dyDescent="0.2">
      <c r="A37" s="233"/>
      <c r="B37" s="234"/>
      <c r="C37" s="272" t="s">
        <v>181</v>
      </c>
      <c r="D37" s="236"/>
      <c r="E37" s="237">
        <v>-1.44</v>
      </c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16"/>
      <c r="Z37" s="216"/>
      <c r="AA37" s="216"/>
      <c r="AB37" s="216"/>
      <c r="AC37" s="216"/>
      <c r="AD37" s="216"/>
      <c r="AE37" s="216"/>
      <c r="AF37" s="216"/>
      <c r="AG37" s="216" t="s">
        <v>145</v>
      </c>
      <c r="AH37" s="216">
        <v>0</v>
      </c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</row>
    <row r="38" spans="1:60" x14ac:dyDescent="0.2">
      <c r="A38" s="246" t="s">
        <v>136</v>
      </c>
      <c r="B38" s="247" t="s">
        <v>72</v>
      </c>
      <c r="C38" s="270" t="s">
        <v>73</v>
      </c>
      <c r="D38" s="248"/>
      <c r="E38" s="249"/>
      <c r="F38" s="250"/>
      <c r="G38" s="250">
        <f>SUMIF(AG39:AG44,"&lt;&gt;NOR",G39:G44)</f>
        <v>0</v>
      </c>
      <c r="H38" s="250"/>
      <c r="I38" s="250">
        <f>SUM(I39:I44)</f>
        <v>0</v>
      </c>
      <c r="J38" s="250"/>
      <c r="K38" s="250">
        <f>SUM(K39:K44)</f>
        <v>0</v>
      </c>
      <c r="L38" s="250"/>
      <c r="M38" s="250">
        <f>SUM(M39:M44)</f>
        <v>0</v>
      </c>
      <c r="N38" s="250"/>
      <c r="O38" s="250">
        <f>SUM(O39:O44)</f>
        <v>0.04</v>
      </c>
      <c r="P38" s="250"/>
      <c r="Q38" s="250">
        <f>SUM(Q39:Q44)</f>
        <v>0</v>
      </c>
      <c r="R38" s="250"/>
      <c r="S38" s="250"/>
      <c r="T38" s="251"/>
      <c r="U38" s="245"/>
      <c r="V38" s="245">
        <f>SUM(V39:V44)</f>
        <v>1.29</v>
      </c>
      <c r="W38" s="245"/>
      <c r="X38" s="245"/>
      <c r="AG38" t="s">
        <v>137</v>
      </c>
    </row>
    <row r="39" spans="1:60" outlineLevel="1" x14ac:dyDescent="0.2">
      <c r="A39" s="252">
        <v>8</v>
      </c>
      <c r="B39" s="253" t="s">
        <v>182</v>
      </c>
      <c r="C39" s="271" t="s">
        <v>183</v>
      </c>
      <c r="D39" s="254" t="s">
        <v>140</v>
      </c>
      <c r="E39" s="255">
        <v>4.2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15</v>
      </c>
      <c r="M39" s="257">
        <f>G39*(1+L39/100)</f>
        <v>0</v>
      </c>
      <c r="N39" s="257">
        <v>8.9200000000000008E-3</v>
      </c>
      <c r="O39" s="257">
        <f>ROUND(E39*N39,2)</f>
        <v>0.04</v>
      </c>
      <c r="P39" s="257">
        <v>0</v>
      </c>
      <c r="Q39" s="257">
        <f>ROUND(E39*P39,2)</f>
        <v>0</v>
      </c>
      <c r="R39" s="257"/>
      <c r="S39" s="257" t="s">
        <v>141</v>
      </c>
      <c r="T39" s="258" t="s">
        <v>141</v>
      </c>
      <c r="U39" s="235">
        <v>0.25800000000000001</v>
      </c>
      <c r="V39" s="235">
        <f>ROUND(E39*U39,2)</f>
        <v>1.08</v>
      </c>
      <c r="W39" s="235"/>
      <c r="X39" s="235" t="s">
        <v>142</v>
      </c>
      <c r="Y39" s="216"/>
      <c r="Z39" s="216"/>
      <c r="AA39" s="216"/>
      <c r="AB39" s="216"/>
      <c r="AC39" s="216"/>
      <c r="AD39" s="216"/>
      <c r="AE39" s="216"/>
      <c r="AF39" s="216"/>
      <c r="AG39" s="216" t="s">
        <v>143</v>
      </c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</row>
    <row r="40" spans="1:60" outlineLevel="1" x14ac:dyDescent="0.2">
      <c r="A40" s="233"/>
      <c r="B40" s="234"/>
      <c r="C40" s="272" t="s">
        <v>168</v>
      </c>
      <c r="D40" s="236"/>
      <c r="E40" s="237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16"/>
      <c r="Z40" s="216"/>
      <c r="AA40" s="216"/>
      <c r="AB40" s="216"/>
      <c r="AC40" s="216"/>
      <c r="AD40" s="216"/>
      <c r="AE40" s="216"/>
      <c r="AF40" s="216"/>
      <c r="AG40" s="216" t="s">
        <v>145</v>
      </c>
      <c r="AH40" s="216">
        <v>0</v>
      </c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</row>
    <row r="41" spans="1:60" outlineLevel="1" x14ac:dyDescent="0.2">
      <c r="A41" s="233"/>
      <c r="B41" s="234"/>
      <c r="C41" s="272" t="s">
        <v>184</v>
      </c>
      <c r="D41" s="236"/>
      <c r="E41" s="237">
        <v>4.2</v>
      </c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16"/>
      <c r="Z41" s="216"/>
      <c r="AA41" s="216"/>
      <c r="AB41" s="216"/>
      <c r="AC41" s="216"/>
      <c r="AD41" s="216"/>
      <c r="AE41" s="216"/>
      <c r="AF41" s="216"/>
      <c r="AG41" s="216" t="s">
        <v>145</v>
      </c>
      <c r="AH41" s="216">
        <v>0</v>
      </c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</row>
    <row r="42" spans="1:60" outlineLevel="1" x14ac:dyDescent="0.2">
      <c r="A42" s="252">
        <v>9</v>
      </c>
      <c r="B42" s="253" t="s">
        <v>185</v>
      </c>
      <c r="C42" s="271" t="s">
        <v>186</v>
      </c>
      <c r="D42" s="254" t="s">
        <v>140</v>
      </c>
      <c r="E42" s="255">
        <v>4.2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15</v>
      </c>
      <c r="M42" s="257">
        <f>G42*(1+L42/100)</f>
        <v>0</v>
      </c>
      <c r="N42" s="257">
        <v>2.5000000000000001E-4</v>
      </c>
      <c r="O42" s="257">
        <f>ROUND(E42*N42,2)</f>
        <v>0</v>
      </c>
      <c r="P42" s="257">
        <v>0</v>
      </c>
      <c r="Q42" s="257">
        <f>ROUND(E42*P42,2)</f>
        <v>0</v>
      </c>
      <c r="R42" s="257"/>
      <c r="S42" s="257" t="s">
        <v>141</v>
      </c>
      <c r="T42" s="258" t="s">
        <v>141</v>
      </c>
      <c r="U42" s="235">
        <v>0.05</v>
      </c>
      <c r="V42" s="235">
        <f>ROUND(E42*U42,2)</f>
        <v>0.21</v>
      </c>
      <c r="W42" s="235"/>
      <c r="X42" s="235" t="s">
        <v>142</v>
      </c>
      <c r="Y42" s="216"/>
      <c r="Z42" s="216"/>
      <c r="AA42" s="216"/>
      <c r="AB42" s="216"/>
      <c r="AC42" s="216"/>
      <c r="AD42" s="216"/>
      <c r="AE42" s="216"/>
      <c r="AF42" s="216"/>
      <c r="AG42" s="216" t="s">
        <v>143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</row>
    <row r="43" spans="1:60" outlineLevel="1" x14ac:dyDescent="0.2">
      <c r="A43" s="233"/>
      <c r="B43" s="234"/>
      <c r="C43" s="272" t="s">
        <v>168</v>
      </c>
      <c r="D43" s="236"/>
      <c r="E43" s="237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16"/>
      <c r="Z43" s="216"/>
      <c r="AA43" s="216"/>
      <c r="AB43" s="216"/>
      <c r="AC43" s="216"/>
      <c r="AD43" s="216"/>
      <c r="AE43" s="216"/>
      <c r="AF43" s="216"/>
      <c r="AG43" s="216" t="s">
        <v>145</v>
      </c>
      <c r="AH43" s="216">
        <v>0</v>
      </c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</row>
    <row r="44" spans="1:60" outlineLevel="1" x14ac:dyDescent="0.2">
      <c r="A44" s="233"/>
      <c r="B44" s="234"/>
      <c r="C44" s="272" t="s">
        <v>184</v>
      </c>
      <c r="D44" s="236"/>
      <c r="E44" s="237">
        <v>4.2</v>
      </c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16"/>
      <c r="Z44" s="216"/>
      <c r="AA44" s="216"/>
      <c r="AB44" s="216"/>
      <c r="AC44" s="216"/>
      <c r="AD44" s="216"/>
      <c r="AE44" s="216"/>
      <c r="AF44" s="216"/>
      <c r="AG44" s="216" t="s">
        <v>145</v>
      </c>
      <c r="AH44" s="216">
        <v>0</v>
      </c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</row>
    <row r="45" spans="1:60" x14ac:dyDescent="0.2">
      <c r="A45" s="246" t="s">
        <v>136</v>
      </c>
      <c r="B45" s="247" t="s">
        <v>74</v>
      </c>
      <c r="C45" s="270" t="s">
        <v>75</v>
      </c>
      <c r="D45" s="248"/>
      <c r="E45" s="249"/>
      <c r="F45" s="250"/>
      <c r="G45" s="250">
        <f>SUMIF(AG46:AG49,"&lt;&gt;NOR",G46:G49)</f>
        <v>0</v>
      </c>
      <c r="H45" s="250"/>
      <c r="I45" s="250">
        <f>SUM(I46:I49)</f>
        <v>0</v>
      </c>
      <c r="J45" s="250"/>
      <c r="K45" s="250">
        <f>SUM(K46:K49)</f>
        <v>0</v>
      </c>
      <c r="L45" s="250"/>
      <c r="M45" s="250">
        <f>SUM(M46:M49)</f>
        <v>0</v>
      </c>
      <c r="N45" s="250"/>
      <c r="O45" s="250">
        <f>SUM(O46:O49)</f>
        <v>0</v>
      </c>
      <c r="P45" s="250"/>
      <c r="Q45" s="250">
        <f>SUM(Q46:Q49)</f>
        <v>0</v>
      </c>
      <c r="R45" s="250"/>
      <c r="S45" s="250"/>
      <c r="T45" s="251"/>
      <c r="U45" s="245"/>
      <c r="V45" s="245">
        <f>SUM(V46:V49)</f>
        <v>6</v>
      </c>
      <c r="W45" s="245"/>
      <c r="X45" s="245"/>
      <c r="AG45" t="s">
        <v>137</v>
      </c>
    </row>
    <row r="46" spans="1:60" outlineLevel="1" x14ac:dyDescent="0.2">
      <c r="A46" s="252">
        <v>10</v>
      </c>
      <c r="B46" s="253" t="s">
        <v>187</v>
      </c>
      <c r="C46" s="271" t="s">
        <v>188</v>
      </c>
      <c r="D46" s="254" t="s">
        <v>189</v>
      </c>
      <c r="E46" s="255">
        <v>6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15</v>
      </c>
      <c r="M46" s="257">
        <f>G46*(1+L46/100)</f>
        <v>0</v>
      </c>
      <c r="N46" s="257">
        <v>0</v>
      </c>
      <c r="O46" s="257">
        <f>ROUND(E46*N46,2)</f>
        <v>0</v>
      </c>
      <c r="P46" s="257">
        <v>0</v>
      </c>
      <c r="Q46" s="257">
        <f>ROUND(E46*P46,2)</f>
        <v>0</v>
      </c>
      <c r="R46" s="257"/>
      <c r="S46" s="257" t="s">
        <v>141</v>
      </c>
      <c r="T46" s="258" t="s">
        <v>141</v>
      </c>
      <c r="U46" s="235">
        <v>1</v>
      </c>
      <c r="V46" s="235">
        <f>ROUND(E46*U46,2)</f>
        <v>6</v>
      </c>
      <c r="W46" s="235"/>
      <c r="X46" s="235" t="s">
        <v>142</v>
      </c>
      <c r="Y46" s="216"/>
      <c r="Z46" s="216"/>
      <c r="AA46" s="216"/>
      <c r="AB46" s="216"/>
      <c r="AC46" s="216"/>
      <c r="AD46" s="216"/>
      <c r="AE46" s="216"/>
      <c r="AF46" s="216"/>
      <c r="AG46" s="216" t="s">
        <v>143</v>
      </c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</row>
    <row r="47" spans="1:60" ht="22.5" outlineLevel="1" x14ac:dyDescent="0.2">
      <c r="A47" s="233"/>
      <c r="B47" s="234"/>
      <c r="C47" s="273" t="s">
        <v>190</v>
      </c>
      <c r="D47" s="259"/>
      <c r="E47" s="259"/>
      <c r="F47" s="259"/>
      <c r="G47" s="259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16"/>
      <c r="Z47" s="216"/>
      <c r="AA47" s="216"/>
      <c r="AB47" s="216"/>
      <c r="AC47" s="216"/>
      <c r="AD47" s="216"/>
      <c r="AE47" s="216"/>
      <c r="AF47" s="216"/>
      <c r="AG47" s="216" t="s">
        <v>153</v>
      </c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61" t="str">
        <f>C47</f>
        <v>Drobné montáže v rámci bytu a ostatní práce, které nezahrnuty v soupisu např. zásuvky, světla, garnyže, záclony, apod.</v>
      </c>
      <c r="BB47" s="216"/>
      <c r="BC47" s="216"/>
      <c r="BD47" s="216"/>
      <c r="BE47" s="216"/>
      <c r="BF47" s="216"/>
      <c r="BG47" s="216"/>
      <c r="BH47" s="216"/>
    </row>
    <row r="48" spans="1:60" outlineLevel="1" x14ac:dyDescent="0.2">
      <c r="A48" s="233"/>
      <c r="B48" s="234"/>
      <c r="C48" s="272" t="s">
        <v>191</v>
      </c>
      <c r="D48" s="236"/>
      <c r="E48" s="237">
        <v>3</v>
      </c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16"/>
      <c r="Z48" s="216"/>
      <c r="AA48" s="216"/>
      <c r="AB48" s="216"/>
      <c r="AC48" s="216"/>
      <c r="AD48" s="216"/>
      <c r="AE48" s="216"/>
      <c r="AF48" s="216"/>
      <c r="AG48" s="216" t="s">
        <v>145</v>
      </c>
      <c r="AH48" s="216">
        <v>0</v>
      </c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</row>
    <row r="49" spans="1:60" outlineLevel="1" x14ac:dyDescent="0.2">
      <c r="A49" s="233"/>
      <c r="B49" s="234"/>
      <c r="C49" s="272" t="s">
        <v>192</v>
      </c>
      <c r="D49" s="236"/>
      <c r="E49" s="237">
        <v>3</v>
      </c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16"/>
      <c r="Z49" s="216"/>
      <c r="AA49" s="216"/>
      <c r="AB49" s="216"/>
      <c r="AC49" s="216"/>
      <c r="AD49" s="216"/>
      <c r="AE49" s="216"/>
      <c r="AF49" s="216"/>
      <c r="AG49" s="216" t="s">
        <v>145</v>
      </c>
      <c r="AH49" s="216">
        <v>0</v>
      </c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</row>
    <row r="50" spans="1:60" ht="25.5" x14ac:dyDescent="0.2">
      <c r="A50" s="246" t="s">
        <v>136</v>
      </c>
      <c r="B50" s="247" t="s">
        <v>76</v>
      </c>
      <c r="C50" s="270" t="s">
        <v>77</v>
      </c>
      <c r="D50" s="248"/>
      <c r="E50" s="249"/>
      <c r="F50" s="250"/>
      <c r="G50" s="250">
        <f>SUMIF(AG51:AG60,"&lt;&gt;NOR",G51:G60)</f>
        <v>0</v>
      </c>
      <c r="H50" s="250"/>
      <c r="I50" s="250">
        <f>SUM(I51:I60)</f>
        <v>0</v>
      </c>
      <c r="J50" s="250"/>
      <c r="K50" s="250">
        <f>SUM(K51:K60)</f>
        <v>0</v>
      </c>
      <c r="L50" s="250"/>
      <c r="M50" s="250">
        <f>SUM(M51:M60)</f>
        <v>0</v>
      </c>
      <c r="N50" s="250"/>
      <c r="O50" s="250">
        <f>SUM(O51:O60)</f>
        <v>0</v>
      </c>
      <c r="P50" s="250"/>
      <c r="Q50" s="250">
        <f>SUM(Q51:Q60)</f>
        <v>0</v>
      </c>
      <c r="R50" s="250"/>
      <c r="S50" s="250"/>
      <c r="T50" s="251"/>
      <c r="U50" s="245"/>
      <c r="V50" s="245">
        <f>SUM(V51:V60)</f>
        <v>1.9899999999999998</v>
      </c>
      <c r="W50" s="245"/>
      <c r="X50" s="245"/>
      <c r="AG50" t="s">
        <v>137</v>
      </c>
    </row>
    <row r="51" spans="1:60" outlineLevel="1" x14ac:dyDescent="0.2">
      <c r="A51" s="252">
        <v>11</v>
      </c>
      <c r="B51" s="253" t="s">
        <v>193</v>
      </c>
      <c r="C51" s="271" t="s">
        <v>194</v>
      </c>
      <c r="D51" s="254" t="s">
        <v>140</v>
      </c>
      <c r="E51" s="255">
        <v>2.8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15</v>
      </c>
      <c r="M51" s="257">
        <f>G51*(1+L51/100)</f>
        <v>0</v>
      </c>
      <c r="N51" s="257">
        <v>1.0000000000000001E-5</v>
      </c>
      <c r="O51" s="257">
        <f>ROUND(E51*N51,2)</f>
        <v>0</v>
      </c>
      <c r="P51" s="257">
        <v>0</v>
      </c>
      <c r="Q51" s="257">
        <f>ROUND(E51*P51,2)</f>
        <v>0</v>
      </c>
      <c r="R51" s="257"/>
      <c r="S51" s="257" t="s">
        <v>141</v>
      </c>
      <c r="T51" s="258" t="s">
        <v>141</v>
      </c>
      <c r="U51" s="235">
        <v>0.13</v>
      </c>
      <c r="V51" s="235">
        <f>ROUND(E51*U51,2)</f>
        <v>0.36</v>
      </c>
      <c r="W51" s="235"/>
      <c r="X51" s="235" t="s">
        <v>142</v>
      </c>
      <c r="Y51" s="216"/>
      <c r="Z51" s="216"/>
      <c r="AA51" s="216"/>
      <c r="AB51" s="216"/>
      <c r="AC51" s="216"/>
      <c r="AD51" s="216"/>
      <c r="AE51" s="216"/>
      <c r="AF51" s="216"/>
      <c r="AG51" s="216" t="s">
        <v>143</v>
      </c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</row>
    <row r="52" spans="1:60" outlineLevel="1" x14ac:dyDescent="0.2">
      <c r="A52" s="233"/>
      <c r="B52" s="234"/>
      <c r="C52" s="272" t="s">
        <v>160</v>
      </c>
      <c r="D52" s="236"/>
      <c r="E52" s="237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16"/>
      <c r="Z52" s="216"/>
      <c r="AA52" s="216"/>
      <c r="AB52" s="216"/>
      <c r="AC52" s="216"/>
      <c r="AD52" s="216"/>
      <c r="AE52" s="216"/>
      <c r="AF52" s="216"/>
      <c r="AG52" s="216" t="s">
        <v>145</v>
      </c>
      <c r="AH52" s="216">
        <v>0</v>
      </c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</row>
    <row r="53" spans="1:60" outlineLevel="1" x14ac:dyDescent="0.2">
      <c r="A53" s="233"/>
      <c r="B53" s="234"/>
      <c r="C53" s="272" t="s">
        <v>161</v>
      </c>
      <c r="D53" s="236"/>
      <c r="E53" s="237">
        <v>1.6</v>
      </c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16"/>
      <c r="Z53" s="216"/>
      <c r="AA53" s="216"/>
      <c r="AB53" s="216"/>
      <c r="AC53" s="216"/>
      <c r="AD53" s="216"/>
      <c r="AE53" s="216"/>
      <c r="AF53" s="216"/>
      <c r="AG53" s="216" t="s">
        <v>145</v>
      </c>
      <c r="AH53" s="216">
        <v>0</v>
      </c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</row>
    <row r="54" spans="1:60" outlineLevel="1" x14ac:dyDescent="0.2">
      <c r="A54" s="233"/>
      <c r="B54" s="234"/>
      <c r="C54" s="272" t="s">
        <v>162</v>
      </c>
      <c r="D54" s="236"/>
      <c r="E54" s="237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16"/>
      <c r="Z54" s="216"/>
      <c r="AA54" s="216"/>
      <c r="AB54" s="216"/>
      <c r="AC54" s="216"/>
      <c r="AD54" s="216"/>
      <c r="AE54" s="216"/>
      <c r="AF54" s="216"/>
      <c r="AG54" s="216" t="s">
        <v>145</v>
      </c>
      <c r="AH54" s="216">
        <v>0</v>
      </c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</row>
    <row r="55" spans="1:60" outlineLevel="1" x14ac:dyDescent="0.2">
      <c r="A55" s="233"/>
      <c r="B55" s="234"/>
      <c r="C55" s="272" t="s">
        <v>163</v>
      </c>
      <c r="D55" s="236"/>
      <c r="E55" s="237">
        <v>1.2</v>
      </c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16"/>
      <c r="Z55" s="216"/>
      <c r="AA55" s="216"/>
      <c r="AB55" s="216"/>
      <c r="AC55" s="216"/>
      <c r="AD55" s="216"/>
      <c r="AE55" s="216"/>
      <c r="AF55" s="216"/>
      <c r="AG55" s="216" t="s">
        <v>145</v>
      </c>
      <c r="AH55" s="216">
        <v>0</v>
      </c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</row>
    <row r="56" spans="1:60" outlineLevel="1" x14ac:dyDescent="0.2">
      <c r="A56" s="252">
        <v>12</v>
      </c>
      <c r="B56" s="253" t="s">
        <v>195</v>
      </c>
      <c r="C56" s="271" t="s">
        <v>196</v>
      </c>
      <c r="D56" s="254" t="s">
        <v>140</v>
      </c>
      <c r="E56" s="255">
        <v>5.3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15</v>
      </c>
      <c r="M56" s="257">
        <f>G56*(1+L56/100)</f>
        <v>0</v>
      </c>
      <c r="N56" s="257">
        <v>4.0000000000000003E-5</v>
      </c>
      <c r="O56" s="257">
        <f>ROUND(E56*N56,2)</f>
        <v>0</v>
      </c>
      <c r="P56" s="257">
        <v>0</v>
      </c>
      <c r="Q56" s="257">
        <f>ROUND(E56*P56,2)</f>
        <v>0</v>
      </c>
      <c r="R56" s="257"/>
      <c r="S56" s="257" t="s">
        <v>141</v>
      </c>
      <c r="T56" s="258" t="s">
        <v>141</v>
      </c>
      <c r="U56" s="235">
        <v>0.308</v>
      </c>
      <c r="V56" s="235">
        <f>ROUND(E56*U56,2)</f>
        <v>1.63</v>
      </c>
      <c r="W56" s="235"/>
      <c r="X56" s="235" t="s">
        <v>142</v>
      </c>
      <c r="Y56" s="216"/>
      <c r="Z56" s="216"/>
      <c r="AA56" s="216"/>
      <c r="AB56" s="216"/>
      <c r="AC56" s="216"/>
      <c r="AD56" s="216"/>
      <c r="AE56" s="216"/>
      <c r="AF56" s="216"/>
      <c r="AG56" s="216" t="s">
        <v>158</v>
      </c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</row>
    <row r="57" spans="1:60" ht="33.75" outlineLevel="1" x14ac:dyDescent="0.2">
      <c r="A57" s="233"/>
      <c r="B57" s="234"/>
      <c r="C57" s="273" t="s">
        <v>197</v>
      </c>
      <c r="D57" s="259"/>
      <c r="E57" s="259"/>
      <c r="F57" s="259"/>
      <c r="G57" s="259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16"/>
      <c r="Z57" s="216"/>
      <c r="AA57" s="216"/>
      <c r="AB57" s="216"/>
      <c r="AC57" s="216"/>
      <c r="AD57" s="216"/>
      <c r="AE57" s="216"/>
      <c r="AF57" s="216"/>
      <c r="AG57" s="216" t="s">
        <v>153</v>
      </c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61" t="str">
        <f>C57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57" s="216"/>
      <c r="BC57" s="216"/>
      <c r="BD57" s="216"/>
      <c r="BE57" s="216"/>
      <c r="BF57" s="216"/>
      <c r="BG57" s="216"/>
      <c r="BH57" s="216"/>
    </row>
    <row r="58" spans="1:60" outlineLevel="1" x14ac:dyDescent="0.2">
      <c r="A58" s="233"/>
      <c r="B58" s="234"/>
      <c r="C58" s="272" t="s">
        <v>168</v>
      </c>
      <c r="D58" s="236"/>
      <c r="E58" s="237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16"/>
      <c r="Z58" s="216"/>
      <c r="AA58" s="216"/>
      <c r="AB58" s="216"/>
      <c r="AC58" s="216"/>
      <c r="AD58" s="216"/>
      <c r="AE58" s="216"/>
      <c r="AF58" s="216"/>
      <c r="AG58" s="216" t="s">
        <v>145</v>
      </c>
      <c r="AH58" s="216">
        <v>0</v>
      </c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</row>
    <row r="59" spans="1:60" outlineLevel="1" x14ac:dyDescent="0.2">
      <c r="A59" s="233"/>
      <c r="B59" s="234"/>
      <c r="C59" s="272" t="s">
        <v>184</v>
      </c>
      <c r="D59" s="236"/>
      <c r="E59" s="237">
        <v>4.2</v>
      </c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16"/>
      <c r="Z59" s="216"/>
      <c r="AA59" s="216"/>
      <c r="AB59" s="216"/>
      <c r="AC59" s="216"/>
      <c r="AD59" s="216"/>
      <c r="AE59" s="216"/>
      <c r="AF59" s="216"/>
      <c r="AG59" s="216" t="s">
        <v>145</v>
      </c>
      <c r="AH59" s="216">
        <v>0</v>
      </c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</row>
    <row r="60" spans="1:60" outlineLevel="1" x14ac:dyDescent="0.2">
      <c r="A60" s="233"/>
      <c r="B60" s="234"/>
      <c r="C60" s="272" t="s">
        <v>198</v>
      </c>
      <c r="D60" s="236"/>
      <c r="E60" s="237">
        <v>1.1000000000000001</v>
      </c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16"/>
      <c r="Z60" s="216"/>
      <c r="AA60" s="216"/>
      <c r="AB60" s="216"/>
      <c r="AC60" s="216"/>
      <c r="AD60" s="216"/>
      <c r="AE60" s="216"/>
      <c r="AF60" s="216"/>
      <c r="AG60" s="216" t="s">
        <v>145</v>
      </c>
      <c r="AH60" s="216">
        <v>0</v>
      </c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</row>
    <row r="61" spans="1:60" x14ac:dyDescent="0.2">
      <c r="A61" s="246" t="s">
        <v>136</v>
      </c>
      <c r="B61" s="247" t="s">
        <v>78</v>
      </c>
      <c r="C61" s="270" t="s">
        <v>79</v>
      </c>
      <c r="D61" s="248"/>
      <c r="E61" s="249"/>
      <c r="F61" s="250"/>
      <c r="G61" s="250">
        <f>SUMIF(AG62:AG74,"&lt;&gt;NOR",G62:G74)</f>
        <v>0</v>
      </c>
      <c r="H61" s="250"/>
      <c r="I61" s="250">
        <f>SUM(I62:I74)</f>
        <v>0</v>
      </c>
      <c r="J61" s="250"/>
      <c r="K61" s="250">
        <f>SUM(K62:K74)</f>
        <v>0</v>
      </c>
      <c r="L61" s="250"/>
      <c r="M61" s="250">
        <f>SUM(M62:M74)</f>
        <v>0</v>
      </c>
      <c r="N61" s="250"/>
      <c r="O61" s="250">
        <f>SUM(O62:O74)</f>
        <v>0</v>
      </c>
      <c r="P61" s="250"/>
      <c r="Q61" s="250">
        <f>SUM(Q62:Q74)</f>
        <v>1.1000000000000001</v>
      </c>
      <c r="R61" s="250"/>
      <c r="S61" s="250"/>
      <c r="T61" s="251"/>
      <c r="U61" s="245"/>
      <c r="V61" s="245">
        <f>SUM(V62:V74)</f>
        <v>6.4399999999999995</v>
      </c>
      <c r="W61" s="245"/>
      <c r="X61" s="245"/>
      <c r="AG61" t="s">
        <v>137</v>
      </c>
    </row>
    <row r="62" spans="1:60" outlineLevel="1" x14ac:dyDescent="0.2">
      <c r="A62" s="252">
        <v>13</v>
      </c>
      <c r="B62" s="253" t="s">
        <v>199</v>
      </c>
      <c r="C62" s="271" t="s">
        <v>200</v>
      </c>
      <c r="D62" s="254" t="s">
        <v>140</v>
      </c>
      <c r="E62" s="255">
        <v>4.2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15</v>
      </c>
      <c r="M62" s="257">
        <f>G62*(1+L62/100)</f>
        <v>0</v>
      </c>
      <c r="N62" s="257">
        <v>0</v>
      </c>
      <c r="O62" s="257">
        <f>ROUND(E62*N62,2)</f>
        <v>0</v>
      </c>
      <c r="P62" s="257">
        <v>1.26E-2</v>
      </c>
      <c r="Q62" s="257">
        <f>ROUND(E62*P62,2)</f>
        <v>0.05</v>
      </c>
      <c r="R62" s="257"/>
      <c r="S62" s="257" t="s">
        <v>141</v>
      </c>
      <c r="T62" s="258" t="s">
        <v>141</v>
      </c>
      <c r="U62" s="235">
        <v>0.33</v>
      </c>
      <c r="V62" s="235">
        <f>ROUND(E62*U62,2)</f>
        <v>1.39</v>
      </c>
      <c r="W62" s="235"/>
      <c r="X62" s="235" t="s">
        <v>142</v>
      </c>
      <c r="Y62" s="216"/>
      <c r="Z62" s="216"/>
      <c r="AA62" s="216"/>
      <c r="AB62" s="216"/>
      <c r="AC62" s="216"/>
      <c r="AD62" s="216"/>
      <c r="AE62" s="216"/>
      <c r="AF62" s="216"/>
      <c r="AG62" s="216" t="s">
        <v>143</v>
      </c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</row>
    <row r="63" spans="1:60" outlineLevel="1" x14ac:dyDescent="0.2">
      <c r="A63" s="233"/>
      <c r="B63" s="234"/>
      <c r="C63" s="272" t="s">
        <v>168</v>
      </c>
      <c r="D63" s="236"/>
      <c r="E63" s="237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16"/>
      <c r="Z63" s="216"/>
      <c r="AA63" s="216"/>
      <c r="AB63" s="216"/>
      <c r="AC63" s="216"/>
      <c r="AD63" s="216"/>
      <c r="AE63" s="216"/>
      <c r="AF63" s="216"/>
      <c r="AG63" s="216" t="s">
        <v>145</v>
      </c>
      <c r="AH63" s="216">
        <v>0</v>
      </c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</row>
    <row r="64" spans="1:60" outlineLevel="1" x14ac:dyDescent="0.2">
      <c r="A64" s="233"/>
      <c r="B64" s="234"/>
      <c r="C64" s="272" t="s">
        <v>184</v>
      </c>
      <c r="D64" s="236"/>
      <c r="E64" s="237">
        <v>4.2</v>
      </c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16"/>
      <c r="Z64" s="216"/>
      <c r="AA64" s="216"/>
      <c r="AB64" s="216"/>
      <c r="AC64" s="216"/>
      <c r="AD64" s="216"/>
      <c r="AE64" s="216"/>
      <c r="AF64" s="216"/>
      <c r="AG64" s="216" t="s">
        <v>145</v>
      </c>
      <c r="AH64" s="216">
        <v>0</v>
      </c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</row>
    <row r="65" spans="1:60" outlineLevel="1" x14ac:dyDescent="0.2">
      <c r="A65" s="252">
        <v>14</v>
      </c>
      <c r="B65" s="253" t="s">
        <v>201</v>
      </c>
      <c r="C65" s="271" t="s">
        <v>202</v>
      </c>
      <c r="D65" s="254" t="s">
        <v>140</v>
      </c>
      <c r="E65" s="255">
        <v>4.2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15</v>
      </c>
      <c r="M65" s="257">
        <f>G65*(1+L65/100)</f>
        <v>0</v>
      </c>
      <c r="N65" s="257">
        <v>0</v>
      </c>
      <c r="O65" s="257">
        <f>ROUND(E65*N65,2)</f>
        <v>0</v>
      </c>
      <c r="P65" s="257">
        <v>0.02</v>
      </c>
      <c r="Q65" s="257">
        <f>ROUND(E65*P65,2)</f>
        <v>0.08</v>
      </c>
      <c r="R65" s="257"/>
      <c r="S65" s="257" t="s">
        <v>141</v>
      </c>
      <c r="T65" s="258" t="s">
        <v>141</v>
      </c>
      <c r="U65" s="235">
        <v>0.14699999999999999</v>
      </c>
      <c r="V65" s="235">
        <f>ROUND(E65*U65,2)</f>
        <v>0.62</v>
      </c>
      <c r="W65" s="235"/>
      <c r="X65" s="235" t="s">
        <v>142</v>
      </c>
      <c r="Y65" s="216"/>
      <c r="Z65" s="216"/>
      <c r="AA65" s="216"/>
      <c r="AB65" s="216"/>
      <c r="AC65" s="216"/>
      <c r="AD65" s="216"/>
      <c r="AE65" s="216"/>
      <c r="AF65" s="216"/>
      <c r="AG65" s="216" t="s">
        <v>143</v>
      </c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</row>
    <row r="66" spans="1:60" outlineLevel="1" x14ac:dyDescent="0.2">
      <c r="A66" s="233"/>
      <c r="B66" s="234"/>
      <c r="C66" s="272" t="s">
        <v>168</v>
      </c>
      <c r="D66" s="236"/>
      <c r="E66" s="237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16"/>
      <c r="Z66" s="216"/>
      <c r="AA66" s="216"/>
      <c r="AB66" s="216"/>
      <c r="AC66" s="216"/>
      <c r="AD66" s="216"/>
      <c r="AE66" s="216"/>
      <c r="AF66" s="216"/>
      <c r="AG66" s="216" t="s">
        <v>145</v>
      </c>
      <c r="AH66" s="216">
        <v>0</v>
      </c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</row>
    <row r="67" spans="1:60" outlineLevel="1" x14ac:dyDescent="0.2">
      <c r="A67" s="233"/>
      <c r="B67" s="234"/>
      <c r="C67" s="272" t="s">
        <v>184</v>
      </c>
      <c r="D67" s="236"/>
      <c r="E67" s="237">
        <v>4.2</v>
      </c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16"/>
      <c r="Z67" s="216"/>
      <c r="AA67" s="216"/>
      <c r="AB67" s="216"/>
      <c r="AC67" s="216"/>
      <c r="AD67" s="216"/>
      <c r="AE67" s="216"/>
      <c r="AF67" s="216"/>
      <c r="AG67" s="216" t="s">
        <v>145</v>
      </c>
      <c r="AH67" s="216">
        <v>0</v>
      </c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</row>
    <row r="68" spans="1:60" outlineLevel="1" x14ac:dyDescent="0.2">
      <c r="A68" s="252">
        <v>15</v>
      </c>
      <c r="B68" s="253" t="s">
        <v>203</v>
      </c>
      <c r="C68" s="271" t="s">
        <v>204</v>
      </c>
      <c r="D68" s="254" t="s">
        <v>140</v>
      </c>
      <c r="E68" s="255">
        <v>10.92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15</v>
      </c>
      <c r="M68" s="257">
        <f>G68*(1+L68/100)</f>
        <v>0</v>
      </c>
      <c r="N68" s="257">
        <v>0</v>
      </c>
      <c r="O68" s="257">
        <f>ROUND(E68*N68,2)</f>
        <v>0</v>
      </c>
      <c r="P68" s="257">
        <v>4.0000000000000001E-3</v>
      </c>
      <c r="Q68" s="257">
        <f>ROUND(E68*P68,2)</f>
        <v>0.04</v>
      </c>
      <c r="R68" s="257"/>
      <c r="S68" s="257" t="s">
        <v>141</v>
      </c>
      <c r="T68" s="258" t="s">
        <v>141</v>
      </c>
      <c r="U68" s="235">
        <v>0.03</v>
      </c>
      <c r="V68" s="235">
        <f>ROUND(E68*U68,2)</f>
        <v>0.33</v>
      </c>
      <c r="W68" s="235"/>
      <c r="X68" s="235" t="s">
        <v>142</v>
      </c>
      <c r="Y68" s="216"/>
      <c r="Z68" s="216"/>
      <c r="AA68" s="216"/>
      <c r="AB68" s="216"/>
      <c r="AC68" s="216"/>
      <c r="AD68" s="216"/>
      <c r="AE68" s="216"/>
      <c r="AF68" s="216"/>
      <c r="AG68" s="216" t="s">
        <v>143</v>
      </c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</row>
    <row r="69" spans="1:60" outlineLevel="1" x14ac:dyDescent="0.2">
      <c r="A69" s="233"/>
      <c r="B69" s="234"/>
      <c r="C69" s="272" t="s">
        <v>173</v>
      </c>
      <c r="D69" s="236"/>
      <c r="E69" s="237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16"/>
      <c r="Z69" s="216"/>
      <c r="AA69" s="216"/>
      <c r="AB69" s="216"/>
      <c r="AC69" s="216"/>
      <c r="AD69" s="216"/>
      <c r="AE69" s="216"/>
      <c r="AF69" s="216"/>
      <c r="AG69" s="216" t="s">
        <v>145</v>
      </c>
      <c r="AH69" s="216">
        <v>0</v>
      </c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</row>
    <row r="70" spans="1:60" outlineLevel="1" x14ac:dyDescent="0.2">
      <c r="A70" s="233"/>
      <c r="B70" s="234"/>
      <c r="C70" s="272" t="s">
        <v>174</v>
      </c>
      <c r="D70" s="236"/>
      <c r="E70" s="237">
        <v>10.92</v>
      </c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16"/>
      <c r="Z70" s="216"/>
      <c r="AA70" s="216"/>
      <c r="AB70" s="216"/>
      <c r="AC70" s="216"/>
      <c r="AD70" s="216"/>
      <c r="AE70" s="216"/>
      <c r="AF70" s="216"/>
      <c r="AG70" s="216" t="s">
        <v>145</v>
      </c>
      <c r="AH70" s="216">
        <v>0</v>
      </c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</row>
    <row r="71" spans="1:60" outlineLevel="1" x14ac:dyDescent="0.2">
      <c r="A71" s="252">
        <v>16</v>
      </c>
      <c r="B71" s="253" t="s">
        <v>205</v>
      </c>
      <c r="C71" s="271" t="s">
        <v>206</v>
      </c>
      <c r="D71" s="254" t="s">
        <v>140</v>
      </c>
      <c r="E71" s="255">
        <v>13.68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15</v>
      </c>
      <c r="M71" s="257">
        <f>G71*(1+L71/100)</f>
        <v>0</v>
      </c>
      <c r="N71" s="257">
        <v>0</v>
      </c>
      <c r="O71" s="257">
        <f>ROUND(E71*N71,2)</f>
        <v>0</v>
      </c>
      <c r="P71" s="257">
        <v>6.8000000000000005E-2</v>
      </c>
      <c r="Q71" s="257">
        <f>ROUND(E71*P71,2)</f>
        <v>0.93</v>
      </c>
      <c r="R71" s="257"/>
      <c r="S71" s="257" t="s">
        <v>141</v>
      </c>
      <c r="T71" s="258" t="s">
        <v>141</v>
      </c>
      <c r="U71" s="235">
        <v>0.3</v>
      </c>
      <c r="V71" s="235">
        <f>ROUND(E71*U71,2)</f>
        <v>4.0999999999999996</v>
      </c>
      <c r="W71" s="235"/>
      <c r="X71" s="235" t="s">
        <v>142</v>
      </c>
      <c r="Y71" s="216"/>
      <c r="Z71" s="216"/>
      <c r="AA71" s="216"/>
      <c r="AB71" s="216"/>
      <c r="AC71" s="216"/>
      <c r="AD71" s="216"/>
      <c r="AE71" s="216"/>
      <c r="AF71" s="216"/>
      <c r="AG71" s="216" t="s">
        <v>143</v>
      </c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</row>
    <row r="72" spans="1:60" outlineLevel="1" x14ac:dyDescent="0.2">
      <c r="A72" s="233"/>
      <c r="B72" s="234"/>
      <c r="C72" s="272" t="s">
        <v>207</v>
      </c>
      <c r="D72" s="236"/>
      <c r="E72" s="237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16"/>
      <c r="Z72" s="216"/>
      <c r="AA72" s="216"/>
      <c r="AB72" s="216"/>
      <c r="AC72" s="216"/>
      <c r="AD72" s="216"/>
      <c r="AE72" s="216"/>
      <c r="AF72" s="216"/>
      <c r="AG72" s="216" t="s">
        <v>145</v>
      </c>
      <c r="AH72" s="216">
        <v>0</v>
      </c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</row>
    <row r="73" spans="1:60" outlineLevel="1" x14ac:dyDescent="0.2">
      <c r="A73" s="233"/>
      <c r="B73" s="234"/>
      <c r="C73" s="272" t="s">
        <v>180</v>
      </c>
      <c r="D73" s="236"/>
      <c r="E73" s="237">
        <v>15.12</v>
      </c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16"/>
      <c r="Z73" s="216"/>
      <c r="AA73" s="216"/>
      <c r="AB73" s="216"/>
      <c r="AC73" s="216"/>
      <c r="AD73" s="216"/>
      <c r="AE73" s="216"/>
      <c r="AF73" s="216"/>
      <c r="AG73" s="216" t="s">
        <v>145</v>
      </c>
      <c r="AH73" s="216">
        <v>0</v>
      </c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</row>
    <row r="74" spans="1:60" outlineLevel="1" x14ac:dyDescent="0.2">
      <c r="A74" s="233"/>
      <c r="B74" s="234"/>
      <c r="C74" s="272" t="s">
        <v>181</v>
      </c>
      <c r="D74" s="236"/>
      <c r="E74" s="237">
        <v>-1.44</v>
      </c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16"/>
      <c r="Z74" s="216"/>
      <c r="AA74" s="216"/>
      <c r="AB74" s="216"/>
      <c r="AC74" s="216"/>
      <c r="AD74" s="216"/>
      <c r="AE74" s="216"/>
      <c r="AF74" s="216"/>
      <c r="AG74" s="216" t="s">
        <v>145</v>
      </c>
      <c r="AH74" s="216">
        <v>0</v>
      </c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</row>
    <row r="75" spans="1:60" x14ac:dyDescent="0.2">
      <c r="A75" s="246" t="s">
        <v>136</v>
      </c>
      <c r="B75" s="247" t="s">
        <v>80</v>
      </c>
      <c r="C75" s="270" t="s">
        <v>81</v>
      </c>
      <c r="D75" s="248"/>
      <c r="E75" s="249"/>
      <c r="F75" s="250"/>
      <c r="G75" s="250">
        <f>SUMIF(AG76:AG76,"&lt;&gt;NOR",G76:G76)</f>
        <v>0</v>
      </c>
      <c r="H75" s="250"/>
      <c r="I75" s="250">
        <f>SUM(I76:I76)</f>
        <v>0</v>
      </c>
      <c r="J75" s="250"/>
      <c r="K75" s="250">
        <f>SUM(K76:K76)</f>
        <v>0</v>
      </c>
      <c r="L75" s="250"/>
      <c r="M75" s="250">
        <f>SUM(M76:M76)</f>
        <v>0</v>
      </c>
      <c r="N75" s="250"/>
      <c r="O75" s="250">
        <f>SUM(O76:O76)</f>
        <v>0</v>
      </c>
      <c r="P75" s="250"/>
      <c r="Q75" s="250">
        <f>SUM(Q76:Q76)</f>
        <v>0</v>
      </c>
      <c r="R75" s="250"/>
      <c r="S75" s="250"/>
      <c r="T75" s="251"/>
      <c r="U75" s="245"/>
      <c r="V75" s="245">
        <f>SUM(V76:V76)</f>
        <v>5.17</v>
      </c>
      <c r="W75" s="245"/>
      <c r="X75" s="245"/>
      <c r="AG75" t="s">
        <v>137</v>
      </c>
    </row>
    <row r="76" spans="1:60" ht="22.5" outlineLevel="1" x14ac:dyDescent="0.2">
      <c r="A76" s="262">
        <v>17</v>
      </c>
      <c r="B76" s="263" t="s">
        <v>208</v>
      </c>
      <c r="C76" s="275" t="s">
        <v>209</v>
      </c>
      <c r="D76" s="264" t="s">
        <v>210</v>
      </c>
      <c r="E76" s="265">
        <v>0.93954000000000004</v>
      </c>
      <c r="F76" s="266"/>
      <c r="G76" s="267">
        <f>ROUND(E76*F76,2)</f>
        <v>0</v>
      </c>
      <c r="H76" s="266"/>
      <c r="I76" s="267">
        <f>ROUND(E76*H76,2)</f>
        <v>0</v>
      </c>
      <c r="J76" s="266"/>
      <c r="K76" s="267">
        <f>ROUND(E76*J76,2)</f>
        <v>0</v>
      </c>
      <c r="L76" s="267">
        <v>15</v>
      </c>
      <c r="M76" s="267">
        <f>G76*(1+L76/100)</f>
        <v>0</v>
      </c>
      <c r="N76" s="267">
        <v>0</v>
      </c>
      <c r="O76" s="267">
        <f>ROUND(E76*N76,2)</f>
        <v>0</v>
      </c>
      <c r="P76" s="267">
        <v>0</v>
      </c>
      <c r="Q76" s="267">
        <f>ROUND(E76*P76,2)</f>
        <v>0</v>
      </c>
      <c r="R76" s="267"/>
      <c r="S76" s="267" t="s">
        <v>141</v>
      </c>
      <c r="T76" s="268" t="s">
        <v>141</v>
      </c>
      <c r="U76" s="235">
        <v>5.5</v>
      </c>
      <c r="V76" s="235">
        <f>ROUND(E76*U76,2)</f>
        <v>5.17</v>
      </c>
      <c r="W76" s="235"/>
      <c r="X76" s="235" t="s">
        <v>211</v>
      </c>
      <c r="Y76" s="216"/>
      <c r="Z76" s="216"/>
      <c r="AA76" s="216"/>
      <c r="AB76" s="216"/>
      <c r="AC76" s="216"/>
      <c r="AD76" s="216"/>
      <c r="AE76" s="216"/>
      <c r="AF76" s="216"/>
      <c r="AG76" s="216" t="s">
        <v>212</v>
      </c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</row>
    <row r="77" spans="1:60" x14ac:dyDescent="0.2">
      <c r="A77" s="246" t="s">
        <v>136</v>
      </c>
      <c r="B77" s="247" t="s">
        <v>82</v>
      </c>
      <c r="C77" s="270" t="s">
        <v>83</v>
      </c>
      <c r="D77" s="248"/>
      <c r="E77" s="249"/>
      <c r="F77" s="250"/>
      <c r="G77" s="250">
        <f>SUMIF(AG78:AG103,"&lt;&gt;NOR",G78:G103)</f>
        <v>0</v>
      </c>
      <c r="H77" s="250"/>
      <c r="I77" s="250">
        <f>SUM(I78:I103)</f>
        <v>0</v>
      </c>
      <c r="J77" s="250"/>
      <c r="K77" s="250">
        <f>SUM(K78:K103)</f>
        <v>0</v>
      </c>
      <c r="L77" s="250"/>
      <c r="M77" s="250">
        <f>SUM(M78:M103)</f>
        <v>0</v>
      </c>
      <c r="N77" s="250"/>
      <c r="O77" s="250">
        <f>SUM(O78:O103)</f>
        <v>0.02</v>
      </c>
      <c r="P77" s="250"/>
      <c r="Q77" s="250">
        <f>SUM(Q78:Q103)</f>
        <v>0.04</v>
      </c>
      <c r="R77" s="250"/>
      <c r="S77" s="250"/>
      <c r="T77" s="251"/>
      <c r="U77" s="245"/>
      <c r="V77" s="245">
        <f>SUM(V78:V103)</f>
        <v>18.090000000000003</v>
      </c>
      <c r="W77" s="245"/>
      <c r="X77" s="245"/>
      <c r="AG77" t="s">
        <v>137</v>
      </c>
    </row>
    <row r="78" spans="1:60" outlineLevel="1" x14ac:dyDescent="0.2">
      <c r="A78" s="252">
        <v>18</v>
      </c>
      <c r="B78" s="253" t="s">
        <v>213</v>
      </c>
      <c r="C78" s="271" t="s">
        <v>214</v>
      </c>
      <c r="D78" s="254" t="s">
        <v>140</v>
      </c>
      <c r="E78" s="255">
        <v>17.88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15</v>
      </c>
      <c r="M78" s="257">
        <f>G78*(1+L78/100)</f>
        <v>0</v>
      </c>
      <c r="N78" s="257">
        <v>1.2E-4</v>
      </c>
      <c r="O78" s="257">
        <f>ROUND(E78*N78,2)</f>
        <v>0</v>
      </c>
      <c r="P78" s="257">
        <v>2E-3</v>
      </c>
      <c r="Q78" s="257">
        <f>ROUND(E78*P78,2)</f>
        <v>0.04</v>
      </c>
      <c r="R78" s="257"/>
      <c r="S78" s="257" t="s">
        <v>141</v>
      </c>
      <c r="T78" s="258" t="s">
        <v>141</v>
      </c>
      <c r="U78" s="235">
        <v>0.56599999999999995</v>
      </c>
      <c r="V78" s="235">
        <f>ROUND(E78*U78,2)</f>
        <v>10.119999999999999</v>
      </c>
      <c r="W78" s="235"/>
      <c r="X78" s="235" t="s">
        <v>142</v>
      </c>
      <c r="Y78" s="216"/>
      <c r="Z78" s="216"/>
      <c r="AA78" s="216"/>
      <c r="AB78" s="216"/>
      <c r="AC78" s="216"/>
      <c r="AD78" s="216"/>
      <c r="AE78" s="216"/>
      <c r="AF78" s="216"/>
      <c r="AG78" s="216" t="s">
        <v>143</v>
      </c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</row>
    <row r="79" spans="1:60" outlineLevel="1" x14ac:dyDescent="0.2">
      <c r="A79" s="233"/>
      <c r="B79" s="234"/>
      <c r="C79" s="273" t="s">
        <v>215</v>
      </c>
      <c r="D79" s="259"/>
      <c r="E79" s="259"/>
      <c r="F79" s="259"/>
      <c r="G79" s="259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16"/>
      <c r="Z79" s="216"/>
      <c r="AA79" s="216"/>
      <c r="AB79" s="216"/>
      <c r="AC79" s="216"/>
      <c r="AD79" s="216"/>
      <c r="AE79" s="216"/>
      <c r="AF79" s="216"/>
      <c r="AG79" s="216" t="s">
        <v>153</v>
      </c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</row>
    <row r="80" spans="1:60" outlineLevel="1" x14ac:dyDescent="0.2">
      <c r="A80" s="233"/>
      <c r="B80" s="234"/>
      <c r="C80" s="272" t="s">
        <v>168</v>
      </c>
      <c r="D80" s="236"/>
      <c r="E80" s="237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16"/>
      <c r="Z80" s="216"/>
      <c r="AA80" s="216"/>
      <c r="AB80" s="216"/>
      <c r="AC80" s="216"/>
      <c r="AD80" s="216"/>
      <c r="AE80" s="216"/>
      <c r="AF80" s="216"/>
      <c r="AG80" s="216" t="s">
        <v>145</v>
      </c>
      <c r="AH80" s="216">
        <v>0</v>
      </c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</row>
    <row r="81" spans="1:60" outlineLevel="1" x14ac:dyDescent="0.2">
      <c r="A81" s="233"/>
      <c r="B81" s="234"/>
      <c r="C81" s="272" t="s">
        <v>184</v>
      </c>
      <c r="D81" s="236"/>
      <c r="E81" s="237">
        <v>4.2</v>
      </c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16"/>
      <c r="Z81" s="216"/>
      <c r="AA81" s="216"/>
      <c r="AB81" s="216"/>
      <c r="AC81" s="216"/>
      <c r="AD81" s="216"/>
      <c r="AE81" s="216"/>
      <c r="AF81" s="216"/>
      <c r="AG81" s="216" t="s">
        <v>145</v>
      </c>
      <c r="AH81" s="216">
        <v>0</v>
      </c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</row>
    <row r="82" spans="1:60" outlineLevel="1" x14ac:dyDescent="0.2">
      <c r="A82" s="233"/>
      <c r="B82" s="234"/>
      <c r="C82" s="272" t="s">
        <v>207</v>
      </c>
      <c r="D82" s="236"/>
      <c r="E82" s="237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16"/>
      <c r="Z82" s="216"/>
      <c r="AA82" s="216"/>
      <c r="AB82" s="216"/>
      <c r="AC82" s="216"/>
      <c r="AD82" s="216"/>
      <c r="AE82" s="216"/>
      <c r="AF82" s="216"/>
      <c r="AG82" s="216" t="s">
        <v>145</v>
      </c>
      <c r="AH82" s="216">
        <v>0</v>
      </c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</row>
    <row r="83" spans="1:60" outlineLevel="1" x14ac:dyDescent="0.2">
      <c r="A83" s="233"/>
      <c r="B83" s="234"/>
      <c r="C83" s="272" t="s">
        <v>180</v>
      </c>
      <c r="D83" s="236"/>
      <c r="E83" s="237">
        <v>15.12</v>
      </c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16"/>
      <c r="Z83" s="216"/>
      <c r="AA83" s="216"/>
      <c r="AB83" s="216"/>
      <c r="AC83" s="216"/>
      <c r="AD83" s="216"/>
      <c r="AE83" s="216"/>
      <c r="AF83" s="216"/>
      <c r="AG83" s="216" t="s">
        <v>145</v>
      </c>
      <c r="AH83" s="216">
        <v>0</v>
      </c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</row>
    <row r="84" spans="1:60" outlineLevel="1" x14ac:dyDescent="0.2">
      <c r="A84" s="233"/>
      <c r="B84" s="234"/>
      <c r="C84" s="272" t="s">
        <v>181</v>
      </c>
      <c r="D84" s="236"/>
      <c r="E84" s="237">
        <v>-1.44</v>
      </c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16"/>
      <c r="Z84" s="216"/>
      <c r="AA84" s="216"/>
      <c r="AB84" s="216"/>
      <c r="AC84" s="216"/>
      <c r="AD84" s="216"/>
      <c r="AE84" s="216"/>
      <c r="AF84" s="216"/>
      <c r="AG84" s="216" t="s">
        <v>145</v>
      </c>
      <c r="AH84" s="216">
        <v>0</v>
      </c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</row>
    <row r="85" spans="1:60" outlineLevel="1" x14ac:dyDescent="0.2">
      <c r="A85" s="252">
        <v>19</v>
      </c>
      <c r="B85" s="253" t="s">
        <v>216</v>
      </c>
      <c r="C85" s="271" t="s">
        <v>217</v>
      </c>
      <c r="D85" s="254" t="s">
        <v>140</v>
      </c>
      <c r="E85" s="255">
        <v>17.88</v>
      </c>
      <c r="F85" s="256"/>
      <c r="G85" s="257">
        <f>ROUND(E85*F85,2)</f>
        <v>0</v>
      </c>
      <c r="H85" s="256"/>
      <c r="I85" s="257">
        <f>ROUND(E85*H85,2)</f>
        <v>0</v>
      </c>
      <c r="J85" s="256"/>
      <c r="K85" s="257">
        <f>ROUND(E85*J85,2)</f>
        <v>0</v>
      </c>
      <c r="L85" s="257">
        <v>15</v>
      </c>
      <c r="M85" s="257">
        <f>G85*(1+L85/100)</f>
        <v>0</v>
      </c>
      <c r="N85" s="257">
        <v>2.1000000000000001E-4</v>
      </c>
      <c r="O85" s="257">
        <f>ROUND(E85*N85,2)</f>
        <v>0</v>
      </c>
      <c r="P85" s="257">
        <v>0</v>
      </c>
      <c r="Q85" s="257">
        <f>ROUND(E85*P85,2)</f>
        <v>0</v>
      </c>
      <c r="R85" s="257"/>
      <c r="S85" s="257" t="s">
        <v>141</v>
      </c>
      <c r="T85" s="258" t="s">
        <v>141</v>
      </c>
      <c r="U85" s="235">
        <v>9.5000000000000001E-2</v>
      </c>
      <c r="V85" s="235">
        <f>ROUND(E85*U85,2)</f>
        <v>1.7</v>
      </c>
      <c r="W85" s="235"/>
      <c r="X85" s="235" t="s">
        <v>142</v>
      </c>
      <c r="Y85" s="216"/>
      <c r="Z85" s="216"/>
      <c r="AA85" s="216"/>
      <c r="AB85" s="216"/>
      <c r="AC85" s="216"/>
      <c r="AD85" s="216"/>
      <c r="AE85" s="216"/>
      <c r="AF85" s="216"/>
      <c r="AG85" s="216" t="s">
        <v>143</v>
      </c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</row>
    <row r="86" spans="1:60" outlineLevel="1" x14ac:dyDescent="0.2">
      <c r="A86" s="233"/>
      <c r="B86" s="234"/>
      <c r="C86" s="272" t="s">
        <v>168</v>
      </c>
      <c r="D86" s="236"/>
      <c r="E86" s="237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16"/>
      <c r="Z86" s="216"/>
      <c r="AA86" s="216"/>
      <c r="AB86" s="216"/>
      <c r="AC86" s="216"/>
      <c r="AD86" s="216"/>
      <c r="AE86" s="216"/>
      <c r="AF86" s="216"/>
      <c r="AG86" s="216" t="s">
        <v>145</v>
      </c>
      <c r="AH86" s="216">
        <v>0</v>
      </c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</row>
    <row r="87" spans="1:60" outlineLevel="1" x14ac:dyDescent="0.2">
      <c r="A87" s="233"/>
      <c r="B87" s="234"/>
      <c r="C87" s="272" t="s">
        <v>184</v>
      </c>
      <c r="D87" s="236"/>
      <c r="E87" s="237">
        <v>4.2</v>
      </c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16"/>
      <c r="Z87" s="216"/>
      <c r="AA87" s="216"/>
      <c r="AB87" s="216"/>
      <c r="AC87" s="216"/>
      <c r="AD87" s="216"/>
      <c r="AE87" s="216"/>
      <c r="AF87" s="216"/>
      <c r="AG87" s="216" t="s">
        <v>145</v>
      </c>
      <c r="AH87" s="216">
        <v>0</v>
      </c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</row>
    <row r="88" spans="1:60" outlineLevel="1" x14ac:dyDescent="0.2">
      <c r="A88" s="233"/>
      <c r="B88" s="234"/>
      <c r="C88" s="272" t="s">
        <v>207</v>
      </c>
      <c r="D88" s="236"/>
      <c r="E88" s="237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16"/>
      <c r="Z88" s="216"/>
      <c r="AA88" s="216"/>
      <c r="AB88" s="216"/>
      <c r="AC88" s="216"/>
      <c r="AD88" s="216"/>
      <c r="AE88" s="216"/>
      <c r="AF88" s="216"/>
      <c r="AG88" s="216" t="s">
        <v>145</v>
      </c>
      <c r="AH88" s="216">
        <v>0</v>
      </c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</row>
    <row r="89" spans="1:60" outlineLevel="1" x14ac:dyDescent="0.2">
      <c r="A89" s="233"/>
      <c r="B89" s="234"/>
      <c r="C89" s="272" t="s">
        <v>180</v>
      </c>
      <c r="D89" s="236"/>
      <c r="E89" s="237">
        <v>15.12</v>
      </c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16"/>
      <c r="Z89" s="216"/>
      <c r="AA89" s="216"/>
      <c r="AB89" s="216"/>
      <c r="AC89" s="216"/>
      <c r="AD89" s="216"/>
      <c r="AE89" s="216"/>
      <c r="AF89" s="216"/>
      <c r="AG89" s="216" t="s">
        <v>145</v>
      </c>
      <c r="AH89" s="216">
        <v>0</v>
      </c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</row>
    <row r="90" spans="1:60" outlineLevel="1" x14ac:dyDescent="0.2">
      <c r="A90" s="233"/>
      <c r="B90" s="234"/>
      <c r="C90" s="272" t="s">
        <v>181</v>
      </c>
      <c r="D90" s="236"/>
      <c r="E90" s="237">
        <v>-1.44</v>
      </c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16"/>
      <c r="Z90" s="216"/>
      <c r="AA90" s="216"/>
      <c r="AB90" s="216"/>
      <c r="AC90" s="216"/>
      <c r="AD90" s="216"/>
      <c r="AE90" s="216"/>
      <c r="AF90" s="216"/>
      <c r="AG90" s="216" t="s">
        <v>145</v>
      </c>
      <c r="AH90" s="216">
        <v>0</v>
      </c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</row>
    <row r="91" spans="1:60" outlineLevel="1" x14ac:dyDescent="0.2">
      <c r="A91" s="252">
        <v>20</v>
      </c>
      <c r="B91" s="253" t="s">
        <v>218</v>
      </c>
      <c r="C91" s="271" t="s">
        <v>219</v>
      </c>
      <c r="D91" s="254" t="s">
        <v>140</v>
      </c>
      <c r="E91" s="255">
        <v>17.88</v>
      </c>
      <c r="F91" s="256"/>
      <c r="G91" s="257">
        <f>ROUND(E91*F91,2)</f>
        <v>0</v>
      </c>
      <c r="H91" s="256"/>
      <c r="I91" s="257">
        <f>ROUND(E91*H91,2)</f>
        <v>0</v>
      </c>
      <c r="J91" s="256"/>
      <c r="K91" s="257">
        <f>ROUND(E91*J91,2)</f>
        <v>0</v>
      </c>
      <c r="L91" s="257">
        <v>15</v>
      </c>
      <c r="M91" s="257">
        <f>G91*(1+L91/100)</f>
        <v>0</v>
      </c>
      <c r="N91" s="257">
        <v>1.2600000000000001E-3</v>
      </c>
      <c r="O91" s="257">
        <f>ROUND(E91*N91,2)</f>
        <v>0.02</v>
      </c>
      <c r="P91" s="257">
        <v>0</v>
      </c>
      <c r="Q91" s="257">
        <f>ROUND(E91*P91,2)</f>
        <v>0</v>
      </c>
      <c r="R91" s="257"/>
      <c r="S91" s="257" t="s">
        <v>141</v>
      </c>
      <c r="T91" s="258" t="s">
        <v>141</v>
      </c>
      <c r="U91" s="235">
        <v>0.24</v>
      </c>
      <c r="V91" s="235">
        <f>ROUND(E91*U91,2)</f>
        <v>4.29</v>
      </c>
      <c r="W91" s="235"/>
      <c r="X91" s="235" t="s">
        <v>142</v>
      </c>
      <c r="Y91" s="216"/>
      <c r="Z91" s="216"/>
      <c r="AA91" s="216"/>
      <c r="AB91" s="216"/>
      <c r="AC91" s="216"/>
      <c r="AD91" s="216"/>
      <c r="AE91" s="216"/>
      <c r="AF91" s="216"/>
      <c r="AG91" s="216" t="s">
        <v>143</v>
      </c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</row>
    <row r="92" spans="1:60" outlineLevel="1" x14ac:dyDescent="0.2">
      <c r="A92" s="233"/>
      <c r="B92" s="234"/>
      <c r="C92" s="272" t="s">
        <v>168</v>
      </c>
      <c r="D92" s="236"/>
      <c r="E92" s="237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16"/>
      <c r="Z92" s="216"/>
      <c r="AA92" s="216"/>
      <c r="AB92" s="216"/>
      <c r="AC92" s="216"/>
      <c r="AD92" s="216"/>
      <c r="AE92" s="216"/>
      <c r="AF92" s="216"/>
      <c r="AG92" s="216" t="s">
        <v>145</v>
      </c>
      <c r="AH92" s="216">
        <v>0</v>
      </c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</row>
    <row r="93" spans="1:60" outlineLevel="1" x14ac:dyDescent="0.2">
      <c r="A93" s="233"/>
      <c r="B93" s="234"/>
      <c r="C93" s="272" t="s">
        <v>184</v>
      </c>
      <c r="D93" s="236"/>
      <c r="E93" s="237">
        <v>4.2</v>
      </c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16"/>
      <c r="Z93" s="216"/>
      <c r="AA93" s="216"/>
      <c r="AB93" s="216"/>
      <c r="AC93" s="216"/>
      <c r="AD93" s="216"/>
      <c r="AE93" s="216"/>
      <c r="AF93" s="216"/>
      <c r="AG93" s="216" t="s">
        <v>145</v>
      </c>
      <c r="AH93" s="216">
        <v>0</v>
      </c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</row>
    <row r="94" spans="1:60" outlineLevel="1" x14ac:dyDescent="0.2">
      <c r="A94" s="233"/>
      <c r="B94" s="234"/>
      <c r="C94" s="272" t="s">
        <v>207</v>
      </c>
      <c r="D94" s="236"/>
      <c r="E94" s="237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16"/>
      <c r="Z94" s="216"/>
      <c r="AA94" s="216"/>
      <c r="AB94" s="216"/>
      <c r="AC94" s="216"/>
      <c r="AD94" s="216"/>
      <c r="AE94" s="216"/>
      <c r="AF94" s="216"/>
      <c r="AG94" s="216" t="s">
        <v>145</v>
      </c>
      <c r="AH94" s="216">
        <v>0</v>
      </c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</row>
    <row r="95" spans="1:60" outlineLevel="1" x14ac:dyDescent="0.2">
      <c r="A95" s="233"/>
      <c r="B95" s="234"/>
      <c r="C95" s="272" t="s">
        <v>180</v>
      </c>
      <c r="D95" s="236"/>
      <c r="E95" s="237">
        <v>15.12</v>
      </c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16"/>
      <c r="Z95" s="216"/>
      <c r="AA95" s="216"/>
      <c r="AB95" s="216"/>
      <c r="AC95" s="216"/>
      <c r="AD95" s="216"/>
      <c r="AE95" s="216"/>
      <c r="AF95" s="216"/>
      <c r="AG95" s="216" t="s">
        <v>145</v>
      </c>
      <c r="AH95" s="216">
        <v>0</v>
      </c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</row>
    <row r="96" spans="1:60" outlineLevel="1" x14ac:dyDescent="0.2">
      <c r="A96" s="233"/>
      <c r="B96" s="234"/>
      <c r="C96" s="272" t="s">
        <v>181</v>
      </c>
      <c r="D96" s="236"/>
      <c r="E96" s="237">
        <v>-1.44</v>
      </c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16"/>
      <c r="Z96" s="216"/>
      <c r="AA96" s="216"/>
      <c r="AB96" s="216"/>
      <c r="AC96" s="216"/>
      <c r="AD96" s="216"/>
      <c r="AE96" s="216"/>
      <c r="AF96" s="216"/>
      <c r="AG96" s="216" t="s">
        <v>145</v>
      </c>
      <c r="AH96" s="216">
        <v>0</v>
      </c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</row>
    <row r="97" spans="1:60" outlineLevel="1" x14ac:dyDescent="0.2">
      <c r="A97" s="252">
        <v>21</v>
      </c>
      <c r="B97" s="253" t="s">
        <v>220</v>
      </c>
      <c r="C97" s="271" t="s">
        <v>221</v>
      </c>
      <c r="D97" s="254" t="s">
        <v>222</v>
      </c>
      <c r="E97" s="255">
        <v>8.4</v>
      </c>
      <c r="F97" s="256"/>
      <c r="G97" s="257">
        <f>ROUND(E97*F97,2)</f>
        <v>0</v>
      </c>
      <c r="H97" s="256"/>
      <c r="I97" s="257">
        <f>ROUND(E97*H97,2)</f>
        <v>0</v>
      </c>
      <c r="J97" s="256"/>
      <c r="K97" s="257">
        <f>ROUND(E97*J97,2)</f>
        <v>0</v>
      </c>
      <c r="L97" s="257">
        <v>15</v>
      </c>
      <c r="M97" s="257">
        <f>G97*(1+L97/100)</f>
        <v>0</v>
      </c>
      <c r="N97" s="257">
        <v>3.2000000000000003E-4</v>
      </c>
      <c r="O97" s="257">
        <f>ROUND(E97*N97,2)</f>
        <v>0</v>
      </c>
      <c r="P97" s="257">
        <v>0</v>
      </c>
      <c r="Q97" s="257">
        <f>ROUND(E97*P97,2)</f>
        <v>0</v>
      </c>
      <c r="R97" s="257"/>
      <c r="S97" s="257" t="s">
        <v>141</v>
      </c>
      <c r="T97" s="258" t="s">
        <v>141</v>
      </c>
      <c r="U97" s="235">
        <v>0.11</v>
      </c>
      <c r="V97" s="235">
        <f>ROUND(E97*U97,2)</f>
        <v>0.92</v>
      </c>
      <c r="W97" s="235"/>
      <c r="X97" s="235" t="s">
        <v>142</v>
      </c>
      <c r="Y97" s="216"/>
      <c r="Z97" s="216"/>
      <c r="AA97" s="216"/>
      <c r="AB97" s="216"/>
      <c r="AC97" s="216"/>
      <c r="AD97" s="216"/>
      <c r="AE97" s="216"/>
      <c r="AF97" s="216"/>
      <c r="AG97" s="216" t="s">
        <v>143</v>
      </c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</row>
    <row r="98" spans="1:60" outlineLevel="1" x14ac:dyDescent="0.2">
      <c r="A98" s="233"/>
      <c r="B98" s="234"/>
      <c r="C98" s="272" t="s">
        <v>223</v>
      </c>
      <c r="D98" s="236"/>
      <c r="E98" s="237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16"/>
      <c r="Z98" s="216"/>
      <c r="AA98" s="216"/>
      <c r="AB98" s="216"/>
      <c r="AC98" s="216"/>
      <c r="AD98" s="216"/>
      <c r="AE98" s="216"/>
      <c r="AF98" s="216"/>
      <c r="AG98" s="216" t="s">
        <v>145</v>
      </c>
      <c r="AH98" s="216">
        <v>0</v>
      </c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</row>
    <row r="99" spans="1:60" outlineLevel="1" x14ac:dyDescent="0.2">
      <c r="A99" s="233"/>
      <c r="B99" s="234"/>
      <c r="C99" s="272" t="s">
        <v>224</v>
      </c>
      <c r="D99" s="236"/>
      <c r="E99" s="237">
        <v>8.4</v>
      </c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16"/>
      <c r="Z99" s="216"/>
      <c r="AA99" s="216"/>
      <c r="AB99" s="216"/>
      <c r="AC99" s="216"/>
      <c r="AD99" s="216"/>
      <c r="AE99" s="216"/>
      <c r="AF99" s="216"/>
      <c r="AG99" s="216" t="s">
        <v>145</v>
      </c>
      <c r="AH99" s="216">
        <v>0</v>
      </c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</row>
    <row r="100" spans="1:60" outlineLevel="1" x14ac:dyDescent="0.2">
      <c r="A100" s="252">
        <v>22</v>
      </c>
      <c r="B100" s="253" t="s">
        <v>225</v>
      </c>
      <c r="C100" s="271" t="s">
        <v>226</v>
      </c>
      <c r="D100" s="254" t="s">
        <v>222</v>
      </c>
      <c r="E100" s="255">
        <v>7.2</v>
      </c>
      <c r="F100" s="256"/>
      <c r="G100" s="257">
        <f>ROUND(E100*F100,2)</f>
        <v>0</v>
      </c>
      <c r="H100" s="256"/>
      <c r="I100" s="257">
        <f>ROUND(E100*H100,2)</f>
        <v>0</v>
      </c>
      <c r="J100" s="256"/>
      <c r="K100" s="257">
        <f>ROUND(E100*J100,2)</f>
        <v>0</v>
      </c>
      <c r="L100" s="257">
        <v>15</v>
      </c>
      <c r="M100" s="257">
        <f>G100*(1+L100/100)</f>
        <v>0</v>
      </c>
      <c r="N100" s="257">
        <v>3.2000000000000003E-4</v>
      </c>
      <c r="O100" s="257">
        <f>ROUND(E100*N100,2)</f>
        <v>0</v>
      </c>
      <c r="P100" s="257">
        <v>0</v>
      </c>
      <c r="Q100" s="257">
        <f>ROUND(E100*P100,2)</f>
        <v>0</v>
      </c>
      <c r="R100" s="257"/>
      <c r="S100" s="257" t="s">
        <v>141</v>
      </c>
      <c r="T100" s="258" t="s">
        <v>141</v>
      </c>
      <c r="U100" s="235">
        <v>0.14000000000000001</v>
      </c>
      <c r="V100" s="235">
        <f>ROUND(E100*U100,2)</f>
        <v>1.01</v>
      </c>
      <c r="W100" s="235"/>
      <c r="X100" s="235" t="s">
        <v>142</v>
      </c>
      <c r="Y100" s="216"/>
      <c r="Z100" s="216"/>
      <c r="AA100" s="216"/>
      <c r="AB100" s="216"/>
      <c r="AC100" s="216"/>
      <c r="AD100" s="216"/>
      <c r="AE100" s="216"/>
      <c r="AF100" s="216"/>
      <c r="AG100" s="216" t="s">
        <v>143</v>
      </c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</row>
    <row r="101" spans="1:60" outlineLevel="1" x14ac:dyDescent="0.2">
      <c r="A101" s="233"/>
      <c r="B101" s="234"/>
      <c r="C101" s="272" t="s">
        <v>223</v>
      </c>
      <c r="D101" s="236"/>
      <c r="E101" s="237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16"/>
      <c r="Z101" s="216"/>
      <c r="AA101" s="216"/>
      <c r="AB101" s="216"/>
      <c r="AC101" s="216"/>
      <c r="AD101" s="216"/>
      <c r="AE101" s="216"/>
      <c r="AF101" s="216"/>
      <c r="AG101" s="216" t="s">
        <v>145</v>
      </c>
      <c r="AH101" s="216">
        <v>0</v>
      </c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</row>
    <row r="102" spans="1:60" outlineLevel="1" x14ac:dyDescent="0.2">
      <c r="A102" s="233"/>
      <c r="B102" s="234"/>
      <c r="C102" s="272" t="s">
        <v>227</v>
      </c>
      <c r="D102" s="236"/>
      <c r="E102" s="237">
        <v>7.2</v>
      </c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16"/>
      <c r="Z102" s="216"/>
      <c r="AA102" s="216"/>
      <c r="AB102" s="216"/>
      <c r="AC102" s="216"/>
      <c r="AD102" s="216"/>
      <c r="AE102" s="216"/>
      <c r="AF102" s="216"/>
      <c r="AG102" s="216" t="s">
        <v>145</v>
      </c>
      <c r="AH102" s="216">
        <v>0</v>
      </c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</row>
    <row r="103" spans="1:60" outlineLevel="1" x14ac:dyDescent="0.2">
      <c r="A103" s="262">
        <v>23</v>
      </c>
      <c r="B103" s="263" t="s">
        <v>228</v>
      </c>
      <c r="C103" s="275" t="s">
        <v>229</v>
      </c>
      <c r="D103" s="264" t="s">
        <v>210</v>
      </c>
      <c r="E103" s="265">
        <v>3.3419999999999998E-2</v>
      </c>
      <c r="F103" s="266"/>
      <c r="G103" s="267">
        <f>ROUND(E103*F103,2)</f>
        <v>0</v>
      </c>
      <c r="H103" s="266"/>
      <c r="I103" s="267">
        <f>ROUND(E103*H103,2)</f>
        <v>0</v>
      </c>
      <c r="J103" s="266"/>
      <c r="K103" s="267">
        <f>ROUND(E103*J103,2)</f>
        <v>0</v>
      </c>
      <c r="L103" s="267">
        <v>15</v>
      </c>
      <c r="M103" s="267">
        <f>G103*(1+L103/100)</f>
        <v>0</v>
      </c>
      <c r="N103" s="267">
        <v>0</v>
      </c>
      <c r="O103" s="267">
        <f>ROUND(E103*N103,2)</f>
        <v>0</v>
      </c>
      <c r="P103" s="267">
        <v>0</v>
      </c>
      <c r="Q103" s="267">
        <f>ROUND(E103*P103,2)</f>
        <v>0</v>
      </c>
      <c r="R103" s="267"/>
      <c r="S103" s="267" t="s">
        <v>141</v>
      </c>
      <c r="T103" s="268" t="s">
        <v>141</v>
      </c>
      <c r="U103" s="235">
        <v>1.637</v>
      </c>
      <c r="V103" s="235">
        <f>ROUND(E103*U103,2)</f>
        <v>0.05</v>
      </c>
      <c r="W103" s="235"/>
      <c r="X103" s="235" t="s">
        <v>211</v>
      </c>
      <c r="Y103" s="216"/>
      <c r="Z103" s="216"/>
      <c r="AA103" s="216"/>
      <c r="AB103" s="216"/>
      <c r="AC103" s="216"/>
      <c r="AD103" s="216"/>
      <c r="AE103" s="216"/>
      <c r="AF103" s="216"/>
      <c r="AG103" s="216" t="s">
        <v>212</v>
      </c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</row>
    <row r="104" spans="1:60" x14ac:dyDescent="0.2">
      <c r="A104" s="246" t="s">
        <v>136</v>
      </c>
      <c r="B104" s="247" t="s">
        <v>84</v>
      </c>
      <c r="C104" s="270" t="s">
        <v>85</v>
      </c>
      <c r="D104" s="248"/>
      <c r="E104" s="249"/>
      <c r="F104" s="250"/>
      <c r="G104" s="250">
        <f>SUMIF(AG105:AG108,"&lt;&gt;NOR",G105:G108)</f>
        <v>0</v>
      </c>
      <c r="H104" s="250"/>
      <c r="I104" s="250">
        <f>SUM(I105:I108)</f>
        <v>0</v>
      </c>
      <c r="J104" s="250"/>
      <c r="K104" s="250">
        <f>SUM(K105:K108)</f>
        <v>0</v>
      </c>
      <c r="L104" s="250"/>
      <c r="M104" s="250">
        <f>SUM(M105:M108)</f>
        <v>0</v>
      </c>
      <c r="N104" s="250"/>
      <c r="O104" s="250">
        <f>SUM(O105:O108)</f>
        <v>0.02</v>
      </c>
      <c r="P104" s="250"/>
      <c r="Q104" s="250">
        <f>SUM(Q105:Q108)</f>
        <v>0</v>
      </c>
      <c r="R104" s="250"/>
      <c r="S104" s="250"/>
      <c r="T104" s="251"/>
      <c r="U104" s="245"/>
      <c r="V104" s="245">
        <f>SUM(V105:V108)</f>
        <v>1.42</v>
      </c>
      <c r="W104" s="245"/>
      <c r="X104" s="245"/>
      <c r="AG104" t="s">
        <v>137</v>
      </c>
    </row>
    <row r="105" spans="1:60" ht="22.5" outlineLevel="1" x14ac:dyDescent="0.2">
      <c r="A105" s="252">
        <v>24</v>
      </c>
      <c r="B105" s="253" t="s">
        <v>230</v>
      </c>
      <c r="C105" s="271" t="s">
        <v>231</v>
      </c>
      <c r="D105" s="254" t="s">
        <v>149</v>
      </c>
      <c r="E105" s="255">
        <v>1</v>
      </c>
      <c r="F105" s="256"/>
      <c r="G105" s="257">
        <f>ROUND(E105*F105,2)</f>
        <v>0</v>
      </c>
      <c r="H105" s="256"/>
      <c r="I105" s="257">
        <f>ROUND(E105*H105,2)</f>
        <v>0</v>
      </c>
      <c r="J105" s="256"/>
      <c r="K105" s="257">
        <f>ROUND(E105*J105,2)</f>
        <v>0</v>
      </c>
      <c r="L105" s="257">
        <v>15</v>
      </c>
      <c r="M105" s="257">
        <f>G105*(1+L105/100)</f>
        <v>0</v>
      </c>
      <c r="N105" s="257">
        <v>6.7499999999999999E-3</v>
      </c>
      <c r="O105" s="257">
        <f>ROUND(E105*N105,2)</f>
        <v>0.01</v>
      </c>
      <c r="P105" s="257">
        <v>0</v>
      </c>
      <c r="Q105" s="257">
        <f>ROUND(E105*P105,2)</f>
        <v>0</v>
      </c>
      <c r="R105" s="257"/>
      <c r="S105" s="257" t="s">
        <v>150</v>
      </c>
      <c r="T105" s="258" t="s">
        <v>151</v>
      </c>
      <c r="U105" s="235">
        <v>0.70899999999999996</v>
      </c>
      <c r="V105" s="235">
        <f>ROUND(E105*U105,2)</f>
        <v>0.71</v>
      </c>
      <c r="W105" s="235"/>
      <c r="X105" s="235" t="s">
        <v>142</v>
      </c>
      <c r="Y105" s="216"/>
      <c r="Z105" s="216"/>
      <c r="AA105" s="216"/>
      <c r="AB105" s="216"/>
      <c r="AC105" s="216"/>
      <c r="AD105" s="216"/>
      <c r="AE105" s="216"/>
      <c r="AF105" s="216"/>
      <c r="AG105" s="216" t="s">
        <v>143</v>
      </c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</row>
    <row r="106" spans="1:60" ht="22.5" outlineLevel="1" x14ac:dyDescent="0.2">
      <c r="A106" s="233"/>
      <c r="B106" s="234"/>
      <c r="C106" s="273" t="s">
        <v>232</v>
      </c>
      <c r="D106" s="259"/>
      <c r="E106" s="259"/>
      <c r="F106" s="259"/>
      <c r="G106" s="259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16"/>
      <c r="Z106" s="216"/>
      <c r="AA106" s="216"/>
      <c r="AB106" s="216"/>
      <c r="AC106" s="216"/>
      <c r="AD106" s="216"/>
      <c r="AE106" s="216"/>
      <c r="AF106" s="216"/>
      <c r="AG106" s="216" t="s">
        <v>153</v>
      </c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61" t="str">
        <f>C106</f>
        <v>Kompletní dodávka a montáž včetně uvedení do provozu, prostupů, zaškolení, seřízení, zkoušek dle příslušných ČSN a dalších pomocných prací a zednických přípomocí</v>
      </c>
      <c r="BB106" s="216"/>
      <c r="BC106" s="216"/>
      <c r="BD106" s="216"/>
      <c r="BE106" s="216"/>
      <c r="BF106" s="216"/>
      <c r="BG106" s="216"/>
      <c r="BH106" s="216"/>
    </row>
    <row r="107" spans="1:60" ht="33.75" outlineLevel="1" x14ac:dyDescent="0.2">
      <c r="A107" s="252">
        <v>25</v>
      </c>
      <c r="B107" s="253" t="s">
        <v>233</v>
      </c>
      <c r="C107" s="271" t="s">
        <v>234</v>
      </c>
      <c r="D107" s="254" t="s">
        <v>149</v>
      </c>
      <c r="E107" s="255">
        <v>1</v>
      </c>
      <c r="F107" s="256"/>
      <c r="G107" s="257">
        <f>ROUND(E107*F107,2)</f>
        <v>0</v>
      </c>
      <c r="H107" s="256"/>
      <c r="I107" s="257">
        <f>ROUND(E107*H107,2)</f>
        <v>0</v>
      </c>
      <c r="J107" s="256"/>
      <c r="K107" s="257">
        <f>ROUND(E107*J107,2)</f>
        <v>0</v>
      </c>
      <c r="L107" s="257">
        <v>15</v>
      </c>
      <c r="M107" s="257">
        <f>G107*(1+L107/100)</f>
        <v>0</v>
      </c>
      <c r="N107" s="257">
        <v>6.7499999999999999E-3</v>
      </c>
      <c r="O107" s="257">
        <f>ROUND(E107*N107,2)</f>
        <v>0.01</v>
      </c>
      <c r="P107" s="257">
        <v>0</v>
      </c>
      <c r="Q107" s="257">
        <f>ROUND(E107*P107,2)</f>
        <v>0</v>
      </c>
      <c r="R107" s="257"/>
      <c r="S107" s="257" t="s">
        <v>150</v>
      </c>
      <c r="T107" s="258" t="s">
        <v>151</v>
      </c>
      <c r="U107" s="235">
        <v>0.70899999999999996</v>
      </c>
      <c r="V107" s="235">
        <f>ROUND(E107*U107,2)</f>
        <v>0.71</v>
      </c>
      <c r="W107" s="235"/>
      <c r="X107" s="235" t="s">
        <v>142</v>
      </c>
      <c r="Y107" s="216"/>
      <c r="Z107" s="216"/>
      <c r="AA107" s="216"/>
      <c r="AB107" s="216"/>
      <c r="AC107" s="216"/>
      <c r="AD107" s="216"/>
      <c r="AE107" s="216"/>
      <c r="AF107" s="216"/>
      <c r="AG107" s="216" t="s">
        <v>143</v>
      </c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</row>
    <row r="108" spans="1:60" ht="22.5" outlineLevel="1" x14ac:dyDescent="0.2">
      <c r="A108" s="233"/>
      <c r="B108" s="234"/>
      <c r="C108" s="273" t="s">
        <v>232</v>
      </c>
      <c r="D108" s="259"/>
      <c r="E108" s="259"/>
      <c r="F108" s="259"/>
      <c r="G108" s="259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16"/>
      <c r="Z108" s="216"/>
      <c r="AA108" s="216"/>
      <c r="AB108" s="216"/>
      <c r="AC108" s="216"/>
      <c r="AD108" s="216"/>
      <c r="AE108" s="216"/>
      <c r="AF108" s="216"/>
      <c r="AG108" s="216" t="s">
        <v>153</v>
      </c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61" t="str">
        <f>C108</f>
        <v>Kompletní dodávka a montáž včetně uvedení do provozu, prostupů, zaškolení, seřízení, zkoušek dle příslušných ČSN a dalších pomocných prací a zednických přípomocí</v>
      </c>
      <c r="BB108" s="216"/>
      <c r="BC108" s="216"/>
      <c r="BD108" s="216"/>
      <c r="BE108" s="216"/>
      <c r="BF108" s="216"/>
      <c r="BG108" s="216"/>
      <c r="BH108" s="216"/>
    </row>
    <row r="109" spans="1:60" x14ac:dyDescent="0.2">
      <c r="A109" s="246" t="s">
        <v>136</v>
      </c>
      <c r="B109" s="247" t="s">
        <v>86</v>
      </c>
      <c r="C109" s="270" t="s">
        <v>87</v>
      </c>
      <c r="D109" s="248"/>
      <c r="E109" s="249"/>
      <c r="F109" s="250"/>
      <c r="G109" s="250">
        <f>SUMIF(AG110:AG113,"&lt;&gt;NOR",G110:G113)</f>
        <v>0</v>
      </c>
      <c r="H109" s="250"/>
      <c r="I109" s="250">
        <f>SUM(I110:I113)</f>
        <v>0</v>
      </c>
      <c r="J109" s="250"/>
      <c r="K109" s="250">
        <f>SUM(K110:K113)</f>
        <v>0</v>
      </c>
      <c r="L109" s="250"/>
      <c r="M109" s="250">
        <f>SUM(M110:M113)</f>
        <v>0</v>
      </c>
      <c r="N109" s="250"/>
      <c r="O109" s="250">
        <f>SUM(O110:O113)</f>
        <v>0</v>
      </c>
      <c r="P109" s="250"/>
      <c r="Q109" s="250">
        <f>SUM(Q110:Q113)</f>
        <v>0</v>
      </c>
      <c r="R109" s="250"/>
      <c r="S109" s="250"/>
      <c r="T109" s="251"/>
      <c r="U109" s="245"/>
      <c r="V109" s="245">
        <f>SUM(V110:V113)</f>
        <v>1.18</v>
      </c>
      <c r="W109" s="245"/>
      <c r="X109" s="245"/>
      <c r="AG109" t="s">
        <v>137</v>
      </c>
    </row>
    <row r="110" spans="1:60" ht="22.5" outlineLevel="1" x14ac:dyDescent="0.2">
      <c r="A110" s="252">
        <v>26</v>
      </c>
      <c r="B110" s="253" t="s">
        <v>235</v>
      </c>
      <c r="C110" s="271" t="s">
        <v>231</v>
      </c>
      <c r="D110" s="254" t="s">
        <v>149</v>
      </c>
      <c r="E110" s="255">
        <v>1</v>
      </c>
      <c r="F110" s="256"/>
      <c r="G110" s="257">
        <f>ROUND(E110*F110,2)</f>
        <v>0</v>
      </c>
      <c r="H110" s="256"/>
      <c r="I110" s="257">
        <f>ROUND(E110*H110,2)</f>
        <v>0</v>
      </c>
      <c r="J110" s="256"/>
      <c r="K110" s="257">
        <f>ROUND(E110*J110,2)</f>
        <v>0</v>
      </c>
      <c r="L110" s="257">
        <v>15</v>
      </c>
      <c r="M110" s="257">
        <f>G110*(1+L110/100)</f>
        <v>0</v>
      </c>
      <c r="N110" s="257">
        <v>8.0000000000000004E-4</v>
      </c>
      <c r="O110" s="257">
        <f>ROUND(E110*N110,2)</f>
        <v>0</v>
      </c>
      <c r="P110" s="257">
        <v>0</v>
      </c>
      <c r="Q110" s="257">
        <f>ROUND(E110*P110,2)</f>
        <v>0</v>
      </c>
      <c r="R110" s="257"/>
      <c r="S110" s="257" t="s">
        <v>150</v>
      </c>
      <c r="T110" s="258" t="s">
        <v>151</v>
      </c>
      <c r="U110" s="235">
        <v>0.59399999999999997</v>
      </c>
      <c r="V110" s="235">
        <f>ROUND(E110*U110,2)</f>
        <v>0.59</v>
      </c>
      <c r="W110" s="235"/>
      <c r="X110" s="235" t="s">
        <v>142</v>
      </c>
      <c r="Y110" s="216"/>
      <c r="Z110" s="216"/>
      <c r="AA110" s="216"/>
      <c r="AB110" s="216"/>
      <c r="AC110" s="216"/>
      <c r="AD110" s="216"/>
      <c r="AE110" s="216"/>
      <c r="AF110" s="216"/>
      <c r="AG110" s="216" t="s">
        <v>143</v>
      </c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</row>
    <row r="111" spans="1:60" ht="22.5" outlineLevel="1" x14ac:dyDescent="0.2">
      <c r="A111" s="233"/>
      <c r="B111" s="234"/>
      <c r="C111" s="273" t="s">
        <v>232</v>
      </c>
      <c r="D111" s="259"/>
      <c r="E111" s="259"/>
      <c r="F111" s="259"/>
      <c r="G111" s="259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16"/>
      <c r="Z111" s="216"/>
      <c r="AA111" s="216"/>
      <c r="AB111" s="216"/>
      <c r="AC111" s="216"/>
      <c r="AD111" s="216"/>
      <c r="AE111" s="216"/>
      <c r="AF111" s="216"/>
      <c r="AG111" s="216" t="s">
        <v>153</v>
      </c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61" t="str">
        <f>C111</f>
        <v>Kompletní dodávka a montáž včetně uvedení do provozu, prostupů, zaškolení, seřízení, zkoušek dle příslušných ČSN a dalších pomocných prací a zednických přípomocí</v>
      </c>
      <c r="BB111" s="216"/>
      <c r="BC111" s="216"/>
      <c r="BD111" s="216"/>
      <c r="BE111" s="216"/>
      <c r="BF111" s="216"/>
      <c r="BG111" s="216"/>
      <c r="BH111" s="216"/>
    </row>
    <row r="112" spans="1:60" ht="33.75" outlineLevel="1" x14ac:dyDescent="0.2">
      <c r="A112" s="252">
        <v>27</v>
      </c>
      <c r="B112" s="253" t="s">
        <v>236</v>
      </c>
      <c r="C112" s="271" t="s">
        <v>234</v>
      </c>
      <c r="D112" s="254" t="s">
        <v>149</v>
      </c>
      <c r="E112" s="255">
        <v>1</v>
      </c>
      <c r="F112" s="256"/>
      <c r="G112" s="257">
        <f>ROUND(E112*F112,2)</f>
        <v>0</v>
      </c>
      <c r="H112" s="256"/>
      <c r="I112" s="257">
        <f>ROUND(E112*H112,2)</f>
        <v>0</v>
      </c>
      <c r="J112" s="256"/>
      <c r="K112" s="257">
        <f>ROUND(E112*J112,2)</f>
        <v>0</v>
      </c>
      <c r="L112" s="257">
        <v>15</v>
      </c>
      <c r="M112" s="257">
        <f>G112*(1+L112/100)</f>
        <v>0</v>
      </c>
      <c r="N112" s="257">
        <v>8.0000000000000004E-4</v>
      </c>
      <c r="O112" s="257">
        <f>ROUND(E112*N112,2)</f>
        <v>0</v>
      </c>
      <c r="P112" s="257">
        <v>0</v>
      </c>
      <c r="Q112" s="257">
        <f>ROUND(E112*P112,2)</f>
        <v>0</v>
      </c>
      <c r="R112" s="257"/>
      <c r="S112" s="257" t="s">
        <v>150</v>
      </c>
      <c r="T112" s="258" t="s">
        <v>151</v>
      </c>
      <c r="U112" s="235">
        <v>0.59399999999999997</v>
      </c>
      <c r="V112" s="235">
        <f>ROUND(E112*U112,2)</f>
        <v>0.59</v>
      </c>
      <c r="W112" s="235"/>
      <c r="X112" s="235" t="s">
        <v>142</v>
      </c>
      <c r="Y112" s="216"/>
      <c r="Z112" s="216"/>
      <c r="AA112" s="216"/>
      <c r="AB112" s="216"/>
      <c r="AC112" s="216"/>
      <c r="AD112" s="216"/>
      <c r="AE112" s="216"/>
      <c r="AF112" s="216"/>
      <c r="AG112" s="216" t="s">
        <v>143</v>
      </c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</row>
    <row r="113" spans="1:60" ht="22.5" outlineLevel="1" x14ac:dyDescent="0.2">
      <c r="A113" s="233"/>
      <c r="B113" s="234"/>
      <c r="C113" s="273" t="s">
        <v>232</v>
      </c>
      <c r="D113" s="259"/>
      <c r="E113" s="259"/>
      <c r="F113" s="259"/>
      <c r="G113" s="259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16"/>
      <c r="Z113" s="216"/>
      <c r="AA113" s="216"/>
      <c r="AB113" s="216"/>
      <c r="AC113" s="216"/>
      <c r="AD113" s="216"/>
      <c r="AE113" s="216"/>
      <c r="AF113" s="216"/>
      <c r="AG113" s="216" t="s">
        <v>153</v>
      </c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61" t="str">
        <f>C113</f>
        <v>Kompletní dodávka a montáž včetně uvedení do provozu, prostupů, zaškolení, seřízení, zkoušek dle příslušných ČSN a dalších pomocných prací a zednických přípomocí</v>
      </c>
      <c r="BB113" s="216"/>
      <c r="BC113" s="216"/>
      <c r="BD113" s="216"/>
      <c r="BE113" s="216"/>
      <c r="BF113" s="216"/>
      <c r="BG113" s="216"/>
      <c r="BH113" s="216"/>
    </row>
    <row r="114" spans="1:60" x14ac:dyDescent="0.2">
      <c r="A114" s="246" t="s">
        <v>136</v>
      </c>
      <c r="B114" s="247" t="s">
        <v>88</v>
      </c>
      <c r="C114" s="270" t="s">
        <v>89</v>
      </c>
      <c r="D114" s="248"/>
      <c r="E114" s="249"/>
      <c r="F114" s="250"/>
      <c r="G114" s="250">
        <f>SUMIF(AG115:AG149,"&lt;&gt;NOR",G115:G149)</f>
        <v>0</v>
      </c>
      <c r="H114" s="250"/>
      <c r="I114" s="250">
        <f>SUM(I115:I149)</f>
        <v>0</v>
      </c>
      <c r="J114" s="250"/>
      <c r="K114" s="250">
        <f>SUM(K115:K149)</f>
        <v>0</v>
      </c>
      <c r="L114" s="250"/>
      <c r="M114" s="250">
        <f>SUM(M115:M149)</f>
        <v>0</v>
      </c>
      <c r="N114" s="250"/>
      <c r="O114" s="250">
        <f>SUM(O115:O149)</f>
        <v>0.08</v>
      </c>
      <c r="P114" s="250"/>
      <c r="Q114" s="250">
        <f>SUM(Q115:Q149)</f>
        <v>0.18</v>
      </c>
      <c r="R114" s="250"/>
      <c r="S114" s="250"/>
      <c r="T114" s="251"/>
      <c r="U114" s="245"/>
      <c r="V114" s="245">
        <f>SUM(V115:V149)</f>
        <v>8.77</v>
      </c>
      <c r="W114" s="245"/>
      <c r="X114" s="245"/>
      <c r="AG114" t="s">
        <v>137</v>
      </c>
    </row>
    <row r="115" spans="1:60" outlineLevel="1" x14ac:dyDescent="0.2">
      <c r="A115" s="252">
        <v>28</v>
      </c>
      <c r="B115" s="253" t="s">
        <v>237</v>
      </c>
      <c r="C115" s="271" t="s">
        <v>238</v>
      </c>
      <c r="D115" s="254" t="s">
        <v>149</v>
      </c>
      <c r="E115" s="255">
        <v>1</v>
      </c>
      <c r="F115" s="256"/>
      <c r="G115" s="257">
        <f>ROUND(E115*F115,2)</f>
        <v>0</v>
      </c>
      <c r="H115" s="256"/>
      <c r="I115" s="257">
        <f>ROUND(E115*H115,2)</f>
        <v>0</v>
      </c>
      <c r="J115" s="256"/>
      <c r="K115" s="257">
        <f>ROUND(E115*J115,2)</f>
        <v>0</v>
      </c>
      <c r="L115" s="257">
        <v>15</v>
      </c>
      <c r="M115" s="257">
        <f>G115*(1+L115/100)</f>
        <v>0</v>
      </c>
      <c r="N115" s="257">
        <v>0</v>
      </c>
      <c r="O115" s="257">
        <f>ROUND(E115*N115,2)</f>
        <v>0</v>
      </c>
      <c r="P115" s="257">
        <v>3.4200000000000001E-2</v>
      </c>
      <c r="Q115" s="257">
        <f>ROUND(E115*P115,2)</f>
        <v>0.03</v>
      </c>
      <c r="R115" s="257"/>
      <c r="S115" s="257" t="s">
        <v>141</v>
      </c>
      <c r="T115" s="258" t="s">
        <v>141</v>
      </c>
      <c r="U115" s="235">
        <v>0.46500000000000002</v>
      </c>
      <c r="V115" s="235">
        <f>ROUND(E115*U115,2)</f>
        <v>0.47</v>
      </c>
      <c r="W115" s="235"/>
      <c r="X115" s="235" t="s">
        <v>142</v>
      </c>
      <c r="Y115" s="216"/>
      <c r="Z115" s="216"/>
      <c r="AA115" s="216"/>
      <c r="AB115" s="216"/>
      <c r="AC115" s="216"/>
      <c r="AD115" s="216"/>
      <c r="AE115" s="216"/>
      <c r="AF115" s="216"/>
      <c r="AG115" s="216" t="s">
        <v>143</v>
      </c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</row>
    <row r="116" spans="1:60" outlineLevel="1" x14ac:dyDescent="0.2">
      <c r="A116" s="233"/>
      <c r="B116" s="234"/>
      <c r="C116" s="272" t="s">
        <v>239</v>
      </c>
      <c r="D116" s="236"/>
      <c r="E116" s="237">
        <v>1</v>
      </c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16"/>
      <c r="Z116" s="216"/>
      <c r="AA116" s="216"/>
      <c r="AB116" s="216"/>
      <c r="AC116" s="216"/>
      <c r="AD116" s="216"/>
      <c r="AE116" s="216"/>
      <c r="AF116" s="216"/>
      <c r="AG116" s="216" t="s">
        <v>145</v>
      </c>
      <c r="AH116" s="216">
        <v>0</v>
      </c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</row>
    <row r="117" spans="1:60" outlineLevel="1" x14ac:dyDescent="0.2">
      <c r="A117" s="252">
        <v>29</v>
      </c>
      <c r="B117" s="253" t="s">
        <v>240</v>
      </c>
      <c r="C117" s="271" t="s">
        <v>241</v>
      </c>
      <c r="D117" s="254" t="s">
        <v>149</v>
      </c>
      <c r="E117" s="255">
        <v>1</v>
      </c>
      <c r="F117" s="256"/>
      <c r="G117" s="257">
        <f>ROUND(E117*F117,2)</f>
        <v>0</v>
      </c>
      <c r="H117" s="256"/>
      <c r="I117" s="257">
        <f>ROUND(E117*H117,2)</f>
        <v>0</v>
      </c>
      <c r="J117" s="256"/>
      <c r="K117" s="257">
        <f>ROUND(E117*J117,2)</f>
        <v>0</v>
      </c>
      <c r="L117" s="257">
        <v>15</v>
      </c>
      <c r="M117" s="257">
        <f>G117*(1+L117/100)</f>
        <v>0</v>
      </c>
      <c r="N117" s="257">
        <v>1.8600000000000001E-3</v>
      </c>
      <c r="O117" s="257">
        <f>ROUND(E117*N117,2)</f>
        <v>0</v>
      </c>
      <c r="P117" s="257">
        <v>0</v>
      </c>
      <c r="Q117" s="257">
        <f>ROUND(E117*P117,2)</f>
        <v>0</v>
      </c>
      <c r="R117" s="257"/>
      <c r="S117" s="257" t="s">
        <v>141</v>
      </c>
      <c r="T117" s="258" t="s">
        <v>141</v>
      </c>
      <c r="U117" s="235">
        <v>1.3340000000000001</v>
      </c>
      <c r="V117" s="235">
        <f>ROUND(E117*U117,2)</f>
        <v>1.33</v>
      </c>
      <c r="W117" s="235"/>
      <c r="X117" s="235" t="s">
        <v>142</v>
      </c>
      <c r="Y117" s="216"/>
      <c r="Z117" s="216"/>
      <c r="AA117" s="216"/>
      <c r="AB117" s="216"/>
      <c r="AC117" s="216"/>
      <c r="AD117" s="216"/>
      <c r="AE117" s="216"/>
      <c r="AF117" s="216"/>
      <c r="AG117" s="216" t="s">
        <v>143</v>
      </c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</row>
    <row r="118" spans="1:60" outlineLevel="1" x14ac:dyDescent="0.2">
      <c r="A118" s="233"/>
      <c r="B118" s="234"/>
      <c r="C118" s="272" t="s">
        <v>239</v>
      </c>
      <c r="D118" s="236"/>
      <c r="E118" s="237">
        <v>1</v>
      </c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16"/>
      <c r="Z118" s="216"/>
      <c r="AA118" s="216"/>
      <c r="AB118" s="216"/>
      <c r="AC118" s="216"/>
      <c r="AD118" s="216"/>
      <c r="AE118" s="216"/>
      <c r="AF118" s="216"/>
      <c r="AG118" s="216" t="s">
        <v>145</v>
      </c>
      <c r="AH118" s="216">
        <v>0</v>
      </c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</row>
    <row r="119" spans="1:60" outlineLevel="1" x14ac:dyDescent="0.2">
      <c r="A119" s="252">
        <v>30</v>
      </c>
      <c r="B119" s="253" t="s">
        <v>242</v>
      </c>
      <c r="C119" s="271" t="s">
        <v>243</v>
      </c>
      <c r="D119" s="254" t="s">
        <v>166</v>
      </c>
      <c r="E119" s="255">
        <v>1</v>
      </c>
      <c r="F119" s="256"/>
      <c r="G119" s="257">
        <f>ROUND(E119*F119,2)</f>
        <v>0</v>
      </c>
      <c r="H119" s="256"/>
      <c r="I119" s="257">
        <f>ROUND(E119*H119,2)</f>
        <v>0</v>
      </c>
      <c r="J119" s="256"/>
      <c r="K119" s="257">
        <f>ROUND(E119*J119,2)</f>
        <v>0</v>
      </c>
      <c r="L119" s="257">
        <v>15</v>
      </c>
      <c r="M119" s="257">
        <f>G119*(1+L119/100)</f>
        <v>0</v>
      </c>
      <c r="N119" s="257">
        <v>2.4E-2</v>
      </c>
      <c r="O119" s="257">
        <f>ROUND(E119*N119,2)</f>
        <v>0.02</v>
      </c>
      <c r="P119" s="257">
        <v>0</v>
      </c>
      <c r="Q119" s="257">
        <f>ROUND(E119*P119,2)</f>
        <v>0</v>
      </c>
      <c r="R119" s="257" t="s">
        <v>244</v>
      </c>
      <c r="S119" s="257" t="s">
        <v>141</v>
      </c>
      <c r="T119" s="258" t="s">
        <v>141</v>
      </c>
      <c r="U119" s="235">
        <v>0</v>
      </c>
      <c r="V119" s="235">
        <f>ROUND(E119*U119,2)</f>
        <v>0</v>
      </c>
      <c r="W119" s="235"/>
      <c r="X119" s="235" t="s">
        <v>245</v>
      </c>
      <c r="Y119" s="216"/>
      <c r="Z119" s="216"/>
      <c r="AA119" s="216"/>
      <c r="AB119" s="216"/>
      <c r="AC119" s="216"/>
      <c r="AD119" s="216"/>
      <c r="AE119" s="216"/>
      <c r="AF119" s="216"/>
      <c r="AG119" s="216" t="s">
        <v>246</v>
      </c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</row>
    <row r="120" spans="1:60" outlineLevel="1" x14ac:dyDescent="0.2">
      <c r="A120" s="233"/>
      <c r="B120" s="234"/>
      <c r="C120" s="272" t="s">
        <v>239</v>
      </c>
      <c r="D120" s="236"/>
      <c r="E120" s="237">
        <v>1</v>
      </c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16"/>
      <c r="Z120" s="216"/>
      <c r="AA120" s="216"/>
      <c r="AB120" s="216"/>
      <c r="AC120" s="216"/>
      <c r="AD120" s="216"/>
      <c r="AE120" s="216"/>
      <c r="AF120" s="216"/>
      <c r="AG120" s="216" t="s">
        <v>145</v>
      </c>
      <c r="AH120" s="216">
        <v>0</v>
      </c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</row>
    <row r="121" spans="1:60" ht="22.5" outlineLevel="1" x14ac:dyDescent="0.2">
      <c r="A121" s="252">
        <v>31</v>
      </c>
      <c r="B121" s="253" t="s">
        <v>247</v>
      </c>
      <c r="C121" s="271" t="s">
        <v>248</v>
      </c>
      <c r="D121" s="254" t="s">
        <v>166</v>
      </c>
      <c r="E121" s="255">
        <v>1</v>
      </c>
      <c r="F121" s="256"/>
      <c r="G121" s="257">
        <f>ROUND(E121*F121,2)</f>
        <v>0</v>
      </c>
      <c r="H121" s="256"/>
      <c r="I121" s="257">
        <f>ROUND(E121*H121,2)</f>
        <v>0</v>
      </c>
      <c r="J121" s="256"/>
      <c r="K121" s="257">
        <f>ROUND(E121*J121,2)</f>
        <v>0</v>
      </c>
      <c r="L121" s="257">
        <v>15</v>
      </c>
      <c r="M121" s="257">
        <f>G121*(1+L121/100)</f>
        <v>0</v>
      </c>
      <c r="N121" s="257">
        <v>2.5000000000000001E-3</v>
      </c>
      <c r="O121" s="257">
        <f>ROUND(E121*N121,2)</f>
        <v>0</v>
      </c>
      <c r="P121" s="257">
        <v>0</v>
      </c>
      <c r="Q121" s="257">
        <f>ROUND(E121*P121,2)</f>
        <v>0</v>
      </c>
      <c r="R121" s="257" t="s">
        <v>244</v>
      </c>
      <c r="S121" s="257" t="s">
        <v>141</v>
      </c>
      <c r="T121" s="258" t="s">
        <v>141</v>
      </c>
      <c r="U121" s="235">
        <v>0</v>
      </c>
      <c r="V121" s="235">
        <f>ROUND(E121*U121,2)</f>
        <v>0</v>
      </c>
      <c r="W121" s="235"/>
      <c r="X121" s="235" t="s">
        <v>245</v>
      </c>
      <c r="Y121" s="216"/>
      <c r="Z121" s="216"/>
      <c r="AA121" s="216"/>
      <c r="AB121" s="216"/>
      <c r="AC121" s="216"/>
      <c r="AD121" s="216"/>
      <c r="AE121" s="216"/>
      <c r="AF121" s="216"/>
      <c r="AG121" s="216" t="s">
        <v>246</v>
      </c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</row>
    <row r="122" spans="1:60" outlineLevel="1" x14ac:dyDescent="0.2">
      <c r="A122" s="233"/>
      <c r="B122" s="234"/>
      <c r="C122" s="272" t="s">
        <v>239</v>
      </c>
      <c r="D122" s="236"/>
      <c r="E122" s="237">
        <v>1</v>
      </c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16"/>
      <c r="Z122" s="216"/>
      <c r="AA122" s="216"/>
      <c r="AB122" s="216"/>
      <c r="AC122" s="216"/>
      <c r="AD122" s="216"/>
      <c r="AE122" s="216"/>
      <c r="AF122" s="216"/>
      <c r="AG122" s="216" t="s">
        <v>145</v>
      </c>
      <c r="AH122" s="216">
        <v>0</v>
      </c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</row>
    <row r="123" spans="1:60" outlineLevel="1" x14ac:dyDescent="0.2">
      <c r="A123" s="252">
        <v>32</v>
      </c>
      <c r="B123" s="253" t="s">
        <v>249</v>
      </c>
      <c r="C123" s="271" t="s">
        <v>250</v>
      </c>
      <c r="D123" s="254" t="s">
        <v>149</v>
      </c>
      <c r="E123" s="255">
        <v>1</v>
      </c>
      <c r="F123" s="256"/>
      <c r="G123" s="257">
        <f>ROUND(E123*F123,2)</f>
        <v>0</v>
      </c>
      <c r="H123" s="256"/>
      <c r="I123" s="257">
        <f>ROUND(E123*H123,2)</f>
        <v>0</v>
      </c>
      <c r="J123" s="256"/>
      <c r="K123" s="257">
        <f>ROUND(E123*J123,2)</f>
        <v>0</v>
      </c>
      <c r="L123" s="257">
        <v>15</v>
      </c>
      <c r="M123" s="257">
        <f>G123*(1+L123/100)</f>
        <v>0</v>
      </c>
      <c r="N123" s="257">
        <v>0</v>
      </c>
      <c r="O123" s="257">
        <f>ROUND(E123*N123,2)</f>
        <v>0</v>
      </c>
      <c r="P123" s="257">
        <v>1.9460000000000002E-2</v>
      </c>
      <c r="Q123" s="257">
        <f>ROUND(E123*P123,2)</f>
        <v>0.02</v>
      </c>
      <c r="R123" s="257"/>
      <c r="S123" s="257" t="s">
        <v>141</v>
      </c>
      <c r="T123" s="258" t="s">
        <v>141</v>
      </c>
      <c r="U123" s="235">
        <v>0.38200000000000001</v>
      </c>
      <c r="V123" s="235">
        <f>ROUND(E123*U123,2)</f>
        <v>0.38</v>
      </c>
      <c r="W123" s="235"/>
      <c r="X123" s="235" t="s">
        <v>142</v>
      </c>
      <c r="Y123" s="216"/>
      <c r="Z123" s="216"/>
      <c r="AA123" s="216"/>
      <c r="AB123" s="216"/>
      <c r="AC123" s="216"/>
      <c r="AD123" s="216"/>
      <c r="AE123" s="216"/>
      <c r="AF123" s="216"/>
      <c r="AG123" s="216" t="s">
        <v>143</v>
      </c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</row>
    <row r="124" spans="1:60" outlineLevel="1" x14ac:dyDescent="0.2">
      <c r="A124" s="233"/>
      <c r="B124" s="234"/>
      <c r="C124" s="272" t="s">
        <v>155</v>
      </c>
      <c r="D124" s="236"/>
      <c r="E124" s="237">
        <v>1</v>
      </c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16"/>
      <c r="Z124" s="216"/>
      <c r="AA124" s="216"/>
      <c r="AB124" s="216"/>
      <c r="AC124" s="216"/>
      <c r="AD124" s="216"/>
      <c r="AE124" s="216"/>
      <c r="AF124" s="216"/>
      <c r="AG124" s="216" t="s">
        <v>145</v>
      </c>
      <c r="AH124" s="216">
        <v>0</v>
      </c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</row>
    <row r="125" spans="1:60" outlineLevel="1" x14ac:dyDescent="0.2">
      <c r="A125" s="252">
        <v>33</v>
      </c>
      <c r="B125" s="253" t="s">
        <v>251</v>
      </c>
      <c r="C125" s="271" t="s">
        <v>252</v>
      </c>
      <c r="D125" s="254" t="s">
        <v>149</v>
      </c>
      <c r="E125" s="255">
        <v>1</v>
      </c>
      <c r="F125" s="256"/>
      <c r="G125" s="257">
        <f>ROUND(E125*F125,2)</f>
        <v>0</v>
      </c>
      <c r="H125" s="256"/>
      <c r="I125" s="257">
        <f>ROUND(E125*H125,2)</f>
        <v>0</v>
      </c>
      <c r="J125" s="256"/>
      <c r="K125" s="257">
        <f>ROUND(E125*J125,2)</f>
        <v>0</v>
      </c>
      <c r="L125" s="257">
        <v>15</v>
      </c>
      <c r="M125" s="257">
        <f>G125*(1+L125/100)</f>
        <v>0</v>
      </c>
      <c r="N125" s="257">
        <v>1.41E-3</v>
      </c>
      <c r="O125" s="257">
        <f>ROUND(E125*N125,2)</f>
        <v>0</v>
      </c>
      <c r="P125" s="257">
        <v>0</v>
      </c>
      <c r="Q125" s="257">
        <f>ROUND(E125*P125,2)</f>
        <v>0</v>
      </c>
      <c r="R125" s="257"/>
      <c r="S125" s="257" t="s">
        <v>141</v>
      </c>
      <c r="T125" s="258" t="s">
        <v>141</v>
      </c>
      <c r="U125" s="235">
        <v>1.575</v>
      </c>
      <c r="V125" s="235">
        <f>ROUND(E125*U125,2)</f>
        <v>1.58</v>
      </c>
      <c r="W125" s="235"/>
      <c r="X125" s="235" t="s">
        <v>142</v>
      </c>
      <c r="Y125" s="216"/>
      <c r="Z125" s="216"/>
      <c r="AA125" s="216"/>
      <c r="AB125" s="216"/>
      <c r="AC125" s="216"/>
      <c r="AD125" s="216"/>
      <c r="AE125" s="216"/>
      <c r="AF125" s="216"/>
      <c r="AG125" s="216" t="s">
        <v>143</v>
      </c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</row>
    <row r="126" spans="1:60" outlineLevel="1" x14ac:dyDescent="0.2">
      <c r="A126" s="233"/>
      <c r="B126" s="234"/>
      <c r="C126" s="273" t="s">
        <v>253</v>
      </c>
      <c r="D126" s="259"/>
      <c r="E126" s="259"/>
      <c r="F126" s="259"/>
      <c r="G126" s="259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16"/>
      <c r="Z126" s="216"/>
      <c r="AA126" s="216"/>
      <c r="AB126" s="216"/>
      <c r="AC126" s="216"/>
      <c r="AD126" s="216"/>
      <c r="AE126" s="216"/>
      <c r="AF126" s="216"/>
      <c r="AG126" s="216" t="s">
        <v>153</v>
      </c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</row>
    <row r="127" spans="1:60" outlineLevel="1" x14ac:dyDescent="0.2">
      <c r="A127" s="233"/>
      <c r="B127" s="234"/>
      <c r="C127" s="272" t="s">
        <v>155</v>
      </c>
      <c r="D127" s="236"/>
      <c r="E127" s="237">
        <v>1</v>
      </c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16"/>
      <c r="Z127" s="216"/>
      <c r="AA127" s="216"/>
      <c r="AB127" s="216"/>
      <c r="AC127" s="216"/>
      <c r="AD127" s="216"/>
      <c r="AE127" s="216"/>
      <c r="AF127" s="216"/>
      <c r="AG127" s="216" t="s">
        <v>145</v>
      </c>
      <c r="AH127" s="216">
        <v>0</v>
      </c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</row>
    <row r="128" spans="1:60" outlineLevel="1" x14ac:dyDescent="0.2">
      <c r="A128" s="252">
        <v>34</v>
      </c>
      <c r="B128" s="253" t="s">
        <v>254</v>
      </c>
      <c r="C128" s="271" t="s">
        <v>255</v>
      </c>
      <c r="D128" s="254" t="s">
        <v>166</v>
      </c>
      <c r="E128" s="255">
        <v>1</v>
      </c>
      <c r="F128" s="256"/>
      <c r="G128" s="257">
        <f>ROUND(E128*F128,2)</f>
        <v>0</v>
      </c>
      <c r="H128" s="256"/>
      <c r="I128" s="257">
        <f>ROUND(E128*H128,2)</f>
        <v>0</v>
      </c>
      <c r="J128" s="256"/>
      <c r="K128" s="257">
        <f>ROUND(E128*J128,2)</f>
        <v>0</v>
      </c>
      <c r="L128" s="257">
        <v>15</v>
      </c>
      <c r="M128" s="257">
        <f>G128*(1+L128/100)</f>
        <v>0</v>
      </c>
      <c r="N128" s="257">
        <v>0.02</v>
      </c>
      <c r="O128" s="257">
        <f>ROUND(E128*N128,2)</f>
        <v>0.02</v>
      </c>
      <c r="P128" s="257">
        <v>0</v>
      </c>
      <c r="Q128" s="257">
        <f>ROUND(E128*P128,2)</f>
        <v>0</v>
      </c>
      <c r="R128" s="257" t="s">
        <v>244</v>
      </c>
      <c r="S128" s="257" t="s">
        <v>141</v>
      </c>
      <c r="T128" s="258" t="s">
        <v>141</v>
      </c>
      <c r="U128" s="235">
        <v>0</v>
      </c>
      <c r="V128" s="235">
        <f>ROUND(E128*U128,2)</f>
        <v>0</v>
      </c>
      <c r="W128" s="235"/>
      <c r="X128" s="235" t="s">
        <v>245</v>
      </c>
      <c r="Y128" s="216"/>
      <c r="Z128" s="216"/>
      <c r="AA128" s="216"/>
      <c r="AB128" s="216"/>
      <c r="AC128" s="216"/>
      <c r="AD128" s="216"/>
      <c r="AE128" s="216"/>
      <c r="AF128" s="216"/>
      <c r="AG128" s="216" t="s">
        <v>246</v>
      </c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</row>
    <row r="129" spans="1:60" outlineLevel="1" x14ac:dyDescent="0.2">
      <c r="A129" s="233"/>
      <c r="B129" s="234"/>
      <c r="C129" s="272" t="s">
        <v>155</v>
      </c>
      <c r="D129" s="236"/>
      <c r="E129" s="237">
        <v>1</v>
      </c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16"/>
      <c r="Z129" s="216"/>
      <c r="AA129" s="216"/>
      <c r="AB129" s="216"/>
      <c r="AC129" s="216"/>
      <c r="AD129" s="216"/>
      <c r="AE129" s="216"/>
      <c r="AF129" s="216"/>
      <c r="AG129" s="216" t="s">
        <v>145</v>
      </c>
      <c r="AH129" s="216">
        <v>0</v>
      </c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</row>
    <row r="130" spans="1:60" outlineLevel="1" x14ac:dyDescent="0.2">
      <c r="A130" s="252">
        <v>35</v>
      </c>
      <c r="B130" s="253" t="s">
        <v>256</v>
      </c>
      <c r="C130" s="271" t="s">
        <v>257</v>
      </c>
      <c r="D130" s="254" t="s">
        <v>149</v>
      </c>
      <c r="E130" s="255">
        <v>1</v>
      </c>
      <c r="F130" s="256"/>
      <c r="G130" s="257">
        <f>ROUND(E130*F130,2)</f>
        <v>0</v>
      </c>
      <c r="H130" s="256"/>
      <c r="I130" s="257">
        <f>ROUND(E130*H130,2)</f>
        <v>0</v>
      </c>
      <c r="J130" s="256"/>
      <c r="K130" s="257">
        <f>ROUND(E130*J130,2)</f>
        <v>0</v>
      </c>
      <c r="L130" s="257">
        <v>15</v>
      </c>
      <c r="M130" s="257">
        <f>G130*(1+L130/100)</f>
        <v>0</v>
      </c>
      <c r="N130" s="257">
        <v>0</v>
      </c>
      <c r="O130" s="257">
        <f>ROUND(E130*N130,2)</f>
        <v>0</v>
      </c>
      <c r="P130" s="257">
        <v>8.5999999999999998E-4</v>
      </c>
      <c r="Q130" s="257">
        <f>ROUND(E130*P130,2)</f>
        <v>0</v>
      </c>
      <c r="R130" s="257"/>
      <c r="S130" s="257" t="s">
        <v>141</v>
      </c>
      <c r="T130" s="258" t="s">
        <v>141</v>
      </c>
      <c r="U130" s="235">
        <v>0.222</v>
      </c>
      <c r="V130" s="235">
        <f>ROUND(E130*U130,2)</f>
        <v>0.22</v>
      </c>
      <c r="W130" s="235"/>
      <c r="X130" s="235" t="s">
        <v>142</v>
      </c>
      <c r="Y130" s="216"/>
      <c r="Z130" s="216"/>
      <c r="AA130" s="216"/>
      <c r="AB130" s="216"/>
      <c r="AC130" s="216"/>
      <c r="AD130" s="216"/>
      <c r="AE130" s="216"/>
      <c r="AF130" s="216"/>
      <c r="AG130" s="216" t="s">
        <v>143</v>
      </c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</row>
    <row r="131" spans="1:60" outlineLevel="1" x14ac:dyDescent="0.2">
      <c r="A131" s="233"/>
      <c r="B131" s="234"/>
      <c r="C131" s="272" t="s">
        <v>155</v>
      </c>
      <c r="D131" s="236"/>
      <c r="E131" s="237">
        <v>1</v>
      </c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16"/>
      <c r="Z131" s="216"/>
      <c r="AA131" s="216"/>
      <c r="AB131" s="216"/>
      <c r="AC131" s="216"/>
      <c r="AD131" s="216"/>
      <c r="AE131" s="216"/>
      <c r="AF131" s="216"/>
      <c r="AG131" s="216" t="s">
        <v>145</v>
      </c>
      <c r="AH131" s="216">
        <v>0</v>
      </c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</row>
    <row r="132" spans="1:60" outlineLevel="1" x14ac:dyDescent="0.2">
      <c r="A132" s="252">
        <v>36</v>
      </c>
      <c r="B132" s="253" t="s">
        <v>258</v>
      </c>
      <c r="C132" s="271" t="s">
        <v>259</v>
      </c>
      <c r="D132" s="254" t="s">
        <v>166</v>
      </c>
      <c r="E132" s="255">
        <v>1</v>
      </c>
      <c r="F132" s="256"/>
      <c r="G132" s="257">
        <f>ROUND(E132*F132,2)</f>
        <v>0</v>
      </c>
      <c r="H132" s="256"/>
      <c r="I132" s="257">
        <f>ROUND(E132*H132,2)</f>
        <v>0</v>
      </c>
      <c r="J132" s="256"/>
      <c r="K132" s="257">
        <f>ROUND(E132*J132,2)</f>
        <v>0</v>
      </c>
      <c r="L132" s="257">
        <v>15</v>
      </c>
      <c r="M132" s="257">
        <f>G132*(1+L132/100)</f>
        <v>0</v>
      </c>
      <c r="N132" s="257">
        <v>4.0000000000000003E-5</v>
      </c>
      <c r="O132" s="257">
        <f>ROUND(E132*N132,2)</f>
        <v>0</v>
      </c>
      <c r="P132" s="257">
        <v>0</v>
      </c>
      <c r="Q132" s="257">
        <f>ROUND(E132*P132,2)</f>
        <v>0</v>
      </c>
      <c r="R132" s="257"/>
      <c r="S132" s="257" t="s">
        <v>141</v>
      </c>
      <c r="T132" s="258" t="s">
        <v>141</v>
      </c>
      <c r="U132" s="235">
        <v>0.44500000000000001</v>
      </c>
      <c r="V132" s="235">
        <f>ROUND(E132*U132,2)</f>
        <v>0.45</v>
      </c>
      <c r="W132" s="235"/>
      <c r="X132" s="235" t="s">
        <v>142</v>
      </c>
      <c r="Y132" s="216"/>
      <c r="Z132" s="216"/>
      <c r="AA132" s="216"/>
      <c r="AB132" s="216"/>
      <c r="AC132" s="216"/>
      <c r="AD132" s="216"/>
      <c r="AE132" s="216"/>
      <c r="AF132" s="216"/>
      <c r="AG132" s="216" t="s">
        <v>143</v>
      </c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</row>
    <row r="133" spans="1:60" outlineLevel="1" x14ac:dyDescent="0.2">
      <c r="A133" s="233"/>
      <c r="B133" s="234"/>
      <c r="C133" s="272" t="s">
        <v>155</v>
      </c>
      <c r="D133" s="236"/>
      <c r="E133" s="237">
        <v>1</v>
      </c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16"/>
      <c r="Z133" s="216"/>
      <c r="AA133" s="216"/>
      <c r="AB133" s="216"/>
      <c r="AC133" s="216"/>
      <c r="AD133" s="216"/>
      <c r="AE133" s="216"/>
      <c r="AF133" s="216"/>
      <c r="AG133" s="216" t="s">
        <v>145</v>
      </c>
      <c r="AH133" s="216">
        <v>0</v>
      </c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</row>
    <row r="134" spans="1:60" outlineLevel="1" x14ac:dyDescent="0.2">
      <c r="A134" s="252">
        <v>37</v>
      </c>
      <c r="B134" s="253" t="s">
        <v>260</v>
      </c>
      <c r="C134" s="271" t="s">
        <v>261</v>
      </c>
      <c r="D134" s="254" t="s">
        <v>166</v>
      </c>
      <c r="E134" s="255">
        <v>1</v>
      </c>
      <c r="F134" s="256"/>
      <c r="G134" s="257">
        <f>ROUND(E134*F134,2)</f>
        <v>0</v>
      </c>
      <c r="H134" s="256"/>
      <c r="I134" s="257">
        <f>ROUND(E134*H134,2)</f>
        <v>0</v>
      </c>
      <c r="J134" s="256"/>
      <c r="K134" s="257">
        <f>ROUND(E134*J134,2)</f>
        <v>0</v>
      </c>
      <c r="L134" s="257">
        <v>15</v>
      </c>
      <c r="M134" s="257">
        <f>G134*(1+L134/100)</f>
        <v>0</v>
      </c>
      <c r="N134" s="257">
        <v>1E-3</v>
      </c>
      <c r="O134" s="257">
        <f>ROUND(E134*N134,2)</f>
        <v>0</v>
      </c>
      <c r="P134" s="257">
        <v>0</v>
      </c>
      <c r="Q134" s="257">
        <f>ROUND(E134*P134,2)</f>
        <v>0</v>
      </c>
      <c r="R134" s="257" t="s">
        <v>244</v>
      </c>
      <c r="S134" s="257" t="s">
        <v>141</v>
      </c>
      <c r="T134" s="258" t="s">
        <v>141</v>
      </c>
      <c r="U134" s="235">
        <v>0</v>
      </c>
      <c r="V134" s="235">
        <f>ROUND(E134*U134,2)</f>
        <v>0</v>
      </c>
      <c r="W134" s="235"/>
      <c r="X134" s="235" t="s">
        <v>245</v>
      </c>
      <c r="Y134" s="216"/>
      <c r="Z134" s="216"/>
      <c r="AA134" s="216"/>
      <c r="AB134" s="216"/>
      <c r="AC134" s="216"/>
      <c r="AD134" s="216"/>
      <c r="AE134" s="216"/>
      <c r="AF134" s="216"/>
      <c r="AG134" s="216" t="s">
        <v>246</v>
      </c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</row>
    <row r="135" spans="1:60" outlineLevel="1" x14ac:dyDescent="0.2">
      <c r="A135" s="233"/>
      <c r="B135" s="234"/>
      <c r="C135" s="272" t="s">
        <v>155</v>
      </c>
      <c r="D135" s="236"/>
      <c r="E135" s="237">
        <v>1</v>
      </c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16"/>
      <c r="Z135" s="216"/>
      <c r="AA135" s="216"/>
      <c r="AB135" s="216"/>
      <c r="AC135" s="216"/>
      <c r="AD135" s="216"/>
      <c r="AE135" s="216"/>
      <c r="AF135" s="216"/>
      <c r="AG135" s="216" t="s">
        <v>145</v>
      </c>
      <c r="AH135" s="216">
        <v>0</v>
      </c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</row>
    <row r="136" spans="1:60" outlineLevel="1" x14ac:dyDescent="0.2">
      <c r="A136" s="252">
        <v>38</v>
      </c>
      <c r="B136" s="253" t="s">
        <v>262</v>
      </c>
      <c r="C136" s="271" t="s">
        <v>263</v>
      </c>
      <c r="D136" s="254" t="s">
        <v>149</v>
      </c>
      <c r="E136" s="255">
        <v>1</v>
      </c>
      <c r="F136" s="256"/>
      <c r="G136" s="257">
        <f>ROUND(E136*F136,2)</f>
        <v>0</v>
      </c>
      <c r="H136" s="256"/>
      <c r="I136" s="257">
        <f>ROUND(E136*H136,2)</f>
        <v>0</v>
      </c>
      <c r="J136" s="256"/>
      <c r="K136" s="257">
        <f>ROUND(E136*J136,2)</f>
        <v>0</v>
      </c>
      <c r="L136" s="257">
        <v>15</v>
      </c>
      <c r="M136" s="257">
        <f>G136*(1+L136/100)</f>
        <v>0</v>
      </c>
      <c r="N136" s="257">
        <v>0</v>
      </c>
      <c r="O136" s="257">
        <f>ROUND(E136*N136,2)</f>
        <v>0</v>
      </c>
      <c r="P136" s="257">
        <v>0.125</v>
      </c>
      <c r="Q136" s="257">
        <f>ROUND(E136*P136,2)</f>
        <v>0.13</v>
      </c>
      <c r="R136" s="257"/>
      <c r="S136" s="257" t="s">
        <v>141</v>
      </c>
      <c r="T136" s="258" t="s">
        <v>141</v>
      </c>
      <c r="U136" s="235">
        <v>1.1499999999999999</v>
      </c>
      <c r="V136" s="235">
        <f>ROUND(E136*U136,2)</f>
        <v>1.1499999999999999</v>
      </c>
      <c r="W136" s="235"/>
      <c r="X136" s="235" t="s">
        <v>142</v>
      </c>
      <c r="Y136" s="216"/>
      <c r="Z136" s="216"/>
      <c r="AA136" s="216"/>
      <c r="AB136" s="216"/>
      <c r="AC136" s="216"/>
      <c r="AD136" s="216"/>
      <c r="AE136" s="216"/>
      <c r="AF136" s="216"/>
      <c r="AG136" s="216" t="s">
        <v>143</v>
      </c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</row>
    <row r="137" spans="1:60" outlineLevel="1" x14ac:dyDescent="0.2">
      <c r="A137" s="233"/>
      <c r="B137" s="234"/>
      <c r="C137" s="272" t="s">
        <v>155</v>
      </c>
      <c r="D137" s="236"/>
      <c r="E137" s="237">
        <v>1</v>
      </c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16"/>
      <c r="Z137" s="216"/>
      <c r="AA137" s="216"/>
      <c r="AB137" s="216"/>
      <c r="AC137" s="216"/>
      <c r="AD137" s="216"/>
      <c r="AE137" s="216"/>
      <c r="AF137" s="216"/>
      <c r="AG137" s="216" t="s">
        <v>145</v>
      </c>
      <c r="AH137" s="216">
        <v>0</v>
      </c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</row>
    <row r="138" spans="1:60" ht="22.5" outlineLevel="1" x14ac:dyDescent="0.2">
      <c r="A138" s="252">
        <v>39</v>
      </c>
      <c r="B138" s="253" t="s">
        <v>264</v>
      </c>
      <c r="C138" s="271" t="s">
        <v>265</v>
      </c>
      <c r="D138" s="254" t="s">
        <v>149</v>
      </c>
      <c r="E138" s="255">
        <v>1</v>
      </c>
      <c r="F138" s="256"/>
      <c r="G138" s="257">
        <f>ROUND(E138*F138,2)</f>
        <v>0</v>
      </c>
      <c r="H138" s="256"/>
      <c r="I138" s="257">
        <f>ROUND(E138*H138,2)</f>
        <v>0</v>
      </c>
      <c r="J138" s="256"/>
      <c r="K138" s="257">
        <f>ROUND(E138*J138,2)</f>
        <v>0</v>
      </c>
      <c r="L138" s="257">
        <v>15</v>
      </c>
      <c r="M138" s="257">
        <f>G138*(1+L138/100)</f>
        <v>0</v>
      </c>
      <c r="N138" s="257">
        <v>4.2520000000000002E-2</v>
      </c>
      <c r="O138" s="257">
        <f>ROUND(E138*N138,2)</f>
        <v>0.04</v>
      </c>
      <c r="P138" s="257">
        <v>0</v>
      </c>
      <c r="Q138" s="257">
        <f>ROUND(E138*P138,2)</f>
        <v>0</v>
      </c>
      <c r="R138" s="257"/>
      <c r="S138" s="257" t="s">
        <v>141</v>
      </c>
      <c r="T138" s="258" t="s">
        <v>141</v>
      </c>
      <c r="U138" s="235">
        <v>2.46</v>
      </c>
      <c r="V138" s="235">
        <f>ROUND(E138*U138,2)</f>
        <v>2.46</v>
      </c>
      <c r="W138" s="235"/>
      <c r="X138" s="235" t="s">
        <v>142</v>
      </c>
      <c r="Y138" s="216"/>
      <c r="Z138" s="216"/>
      <c r="AA138" s="216"/>
      <c r="AB138" s="216"/>
      <c r="AC138" s="216"/>
      <c r="AD138" s="216"/>
      <c r="AE138" s="216"/>
      <c r="AF138" s="216"/>
      <c r="AG138" s="216" t="s">
        <v>143</v>
      </c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</row>
    <row r="139" spans="1:60" outlineLevel="1" x14ac:dyDescent="0.2">
      <c r="A139" s="233"/>
      <c r="B139" s="234"/>
      <c r="C139" s="273" t="s">
        <v>266</v>
      </c>
      <c r="D139" s="259"/>
      <c r="E139" s="259"/>
      <c r="F139" s="259"/>
      <c r="G139" s="259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16"/>
      <c r="Z139" s="216"/>
      <c r="AA139" s="216"/>
      <c r="AB139" s="216"/>
      <c r="AC139" s="216"/>
      <c r="AD139" s="216"/>
      <c r="AE139" s="216"/>
      <c r="AF139" s="216"/>
      <c r="AG139" s="216" t="s">
        <v>153</v>
      </c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</row>
    <row r="140" spans="1:60" outlineLevel="1" x14ac:dyDescent="0.2">
      <c r="A140" s="233"/>
      <c r="B140" s="234"/>
      <c r="C140" s="272" t="s">
        <v>155</v>
      </c>
      <c r="D140" s="236"/>
      <c r="E140" s="237">
        <v>1</v>
      </c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16"/>
      <c r="Z140" s="216"/>
      <c r="AA140" s="216"/>
      <c r="AB140" s="216"/>
      <c r="AC140" s="216"/>
      <c r="AD140" s="216"/>
      <c r="AE140" s="216"/>
      <c r="AF140" s="216"/>
      <c r="AG140" s="216" t="s">
        <v>145</v>
      </c>
      <c r="AH140" s="216">
        <v>0</v>
      </c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</row>
    <row r="141" spans="1:60" outlineLevel="1" x14ac:dyDescent="0.2">
      <c r="A141" s="252">
        <v>40</v>
      </c>
      <c r="B141" s="253" t="s">
        <v>267</v>
      </c>
      <c r="C141" s="271" t="s">
        <v>268</v>
      </c>
      <c r="D141" s="254" t="s">
        <v>166</v>
      </c>
      <c r="E141" s="255">
        <v>1</v>
      </c>
      <c r="F141" s="256"/>
      <c r="G141" s="257">
        <f>ROUND(E141*F141,2)</f>
        <v>0</v>
      </c>
      <c r="H141" s="256"/>
      <c r="I141" s="257">
        <f>ROUND(E141*H141,2)</f>
        <v>0</v>
      </c>
      <c r="J141" s="256"/>
      <c r="K141" s="257">
        <f>ROUND(E141*J141,2)</f>
        <v>0</v>
      </c>
      <c r="L141" s="257">
        <v>15</v>
      </c>
      <c r="M141" s="257">
        <f>G141*(1+L141/100)</f>
        <v>0</v>
      </c>
      <c r="N141" s="257">
        <v>0</v>
      </c>
      <c r="O141" s="257">
        <f>ROUND(E141*N141,2)</f>
        <v>0</v>
      </c>
      <c r="P141" s="257">
        <v>2.2499999999999998E-3</v>
      </c>
      <c r="Q141" s="257">
        <f>ROUND(E141*P141,2)</f>
        <v>0</v>
      </c>
      <c r="R141" s="257"/>
      <c r="S141" s="257" t="s">
        <v>141</v>
      </c>
      <c r="T141" s="258" t="s">
        <v>141</v>
      </c>
      <c r="U141" s="235">
        <v>0.40699999999999997</v>
      </c>
      <c r="V141" s="235">
        <f>ROUND(E141*U141,2)</f>
        <v>0.41</v>
      </c>
      <c r="W141" s="235"/>
      <c r="X141" s="235" t="s">
        <v>142</v>
      </c>
      <c r="Y141" s="216"/>
      <c r="Z141" s="216"/>
      <c r="AA141" s="216"/>
      <c r="AB141" s="216"/>
      <c r="AC141" s="216"/>
      <c r="AD141" s="216"/>
      <c r="AE141" s="216"/>
      <c r="AF141" s="216"/>
      <c r="AG141" s="216" t="s">
        <v>143</v>
      </c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</row>
    <row r="142" spans="1:60" outlineLevel="1" x14ac:dyDescent="0.2">
      <c r="A142" s="233"/>
      <c r="B142" s="234"/>
      <c r="C142" s="272" t="s">
        <v>155</v>
      </c>
      <c r="D142" s="236"/>
      <c r="E142" s="237">
        <v>1</v>
      </c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16"/>
      <c r="Z142" s="216"/>
      <c r="AA142" s="216"/>
      <c r="AB142" s="216"/>
      <c r="AC142" s="216"/>
      <c r="AD142" s="216"/>
      <c r="AE142" s="216"/>
      <c r="AF142" s="216"/>
      <c r="AG142" s="216" t="s">
        <v>145</v>
      </c>
      <c r="AH142" s="216">
        <v>0</v>
      </c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</row>
    <row r="143" spans="1:60" outlineLevel="1" x14ac:dyDescent="0.2">
      <c r="A143" s="252">
        <v>41</v>
      </c>
      <c r="B143" s="253" t="s">
        <v>269</v>
      </c>
      <c r="C143" s="271" t="s">
        <v>270</v>
      </c>
      <c r="D143" s="254" t="s">
        <v>166</v>
      </c>
      <c r="E143" s="255">
        <v>1</v>
      </c>
      <c r="F143" s="256"/>
      <c r="G143" s="257">
        <f>ROUND(E143*F143,2)</f>
        <v>0</v>
      </c>
      <c r="H143" s="256"/>
      <c r="I143" s="257">
        <f>ROUND(E143*H143,2)</f>
        <v>0</v>
      </c>
      <c r="J143" s="256"/>
      <c r="K143" s="257">
        <f>ROUND(E143*J143,2)</f>
        <v>0</v>
      </c>
      <c r="L143" s="257">
        <v>15</v>
      </c>
      <c r="M143" s="257">
        <f>G143*(1+L143/100)</f>
        <v>0</v>
      </c>
      <c r="N143" s="257">
        <v>2.0000000000000002E-5</v>
      </c>
      <c r="O143" s="257">
        <f>ROUND(E143*N143,2)</f>
        <v>0</v>
      </c>
      <c r="P143" s="257">
        <v>0</v>
      </c>
      <c r="Q143" s="257">
        <f>ROUND(E143*P143,2)</f>
        <v>0</v>
      </c>
      <c r="R143" s="257"/>
      <c r="S143" s="257" t="s">
        <v>141</v>
      </c>
      <c r="T143" s="258" t="s">
        <v>141</v>
      </c>
      <c r="U143" s="235">
        <v>0.16800000000000001</v>
      </c>
      <c r="V143" s="235">
        <f>ROUND(E143*U143,2)</f>
        <v>0.17</v>
      </c>
      <c r="W143" s="235"/>
      <c r="X143" s="235" t="s">
        <v>142</v>
      </c>
      <c r="Y143" s="216"/>
      <c r="Z143" s="216"/>
      <c r="AA143" s="216"/>
      <c r="AB143" s="216"/>
      <c r="AC143" s="216"/>
      <c r="AD143" s="216"/>
      <c r="AE143" s="216"/>
      <c r="AF143" s="216"/>
      <c r="AG143" s="216" t="s">
        <v>143</v>
      </c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</row>
    <row r="144" spans="1:60" outlineLevel="1" x14ac:dyDescent="0.2">
      <c r="A144" s="233"/>
      <c r="B144" s="234"/>
      <c r="C144" s="272" t="s">
        <v>155</v>
      </c>
      <c r="D144" s="236"/>
      <c r="E144" s="237">
        <v>1</v>
      </c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16"/>
      <c r="Z144" s="216"/>
      <c r="AA144" s="216"/>
      <c r="AB144" s="216"/>
      <c r="AC144" s="216"/>
      <c r="AD144" s="216"/>
      <c r="AE144" s="216"/>
      <c r="AF144" s="216"/>
      <c r="AG144" s="216" t="s">
        <v>145</v>
      </c>
      <c r="AH144" s="216">
        <v>0</v>
      </c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</row>
    <row r="145" spans="1:60" outlineLevel="1" x14ac:dyDescent="0.2">
      <c r="A145" s="252">
        <v>42</v>
      </c>
      <c r="B145" s="253" t="s">
        <v>271</v>
      </c>
      <c r="C145" s="271" t="s">
        <v>272</v>
      </c>
      <c r="D145" s="254" t="s">
        <v>166</v>
      </c>
      <c r="E145" s="255">
        <v>1</v>
      </c>
      <c r="F145" s="256"/>
      <c r="G145" s="257">
        <f>ROUND(E145*F145,2)</f>
        <v>0</v>
      </c>
      <c r="H145" s="256"/>
      <c r="I145" s="257">
        <f>ROUND(E145*H145,2)</f>
        <v>0</v>
      </c>
      <c r="J145" s="256"/>
      <c r="K145" s="257">
        <f>ROUND(E145*J145,2)</f>
        <v>0</v>
      </c>
      <c r="L145" s="257">
        <v>15</v>
      </c>
      <c r="M145" s="257">
        <f>G145*(1+L145/100)</f>
        <v>0</v>
      </c>
      <c r="N145" s="257">
        <v>8.0000000000000004E-4</v>
      </c>
      <c r="O145" s="257">
        <f>ROUND(E145*N145,2)</f>
        <v>0</v>
      </c>
      <c r="P145" s="257">
        <v>0</v>
      </c>
      <c r="Q145" s="257">
        <f>ROUND(E145*P145,2)</f>
        <v>0</v>
      </c>
      <c r="R145" s="257" t="s">
        <v>244</v>
      </c>
      <c r="S145" s="257" t="s">
        <v>141</v>
      </c>
      <c r="T145" s="258" t="s">
        <v>141</v>
      </c>
      <c r="U145" s="235">
        <v>0</v>
      </c>
      <c r="V145" s="235">
        <f>ROUND(E145*U145,2)</f>
        <v>0</v>
      </c>
      <c r="W145" s="235"/>
      <c r="X145" s="235" t="s">
        <v>245</v>
      </c>
      <c r="Y145" s="216"/>
      <c r="Z145" s="216"/>
      <c r="AA145" s="216"/>
      <c r="AB145" s="216"/>
      <c r="AC145" s="216"/>
      <c r="AD145" s="216"/>
      <c r="AE145" s="216"/>
      <c r="AF145" s="216"/>
      <c r="AG145" s="216" t="s">
        <v>246</v>
      </c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</row>
    <row r="146" spans="1:60" outlineLevel="1" x14ac:dyDescent="0.2">
      <c r="A146" s="233"/>
      <c r="B146" s="234"/>
      <c r="C146" s="272" t="s">
        <v>155</v>
      </c>
      <c r="D146" s="236"/>
      <c r="E146" s="237">
        <v>1</v>
      </c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16"/>
      <c r="Z146" s="216"/>
      <c r="AA146" s="216"/>
      <c r="AB146" s="216"/>
      <c r="AC146" s="216"/>
      <c r="AD146" s="216"/>
      <c r="AE146" s="216"/>
      <c r="AF146" s="216"/>
      <c r="AG146" s="216" t="s">
        <v>145</v>
      </c>
      <c r="AH146" s="216">
        <v>0</v>
      </c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</row>
    <row r="147" spans="1:60" outlineLevel="1" x14ac:dyDescent="0.2">
      <c r="A147" s="252">
        <v>43</v>
      </c>
      <c r="B147" s="253" t="s">
        <v>273</v>
      </c>
      <c r="C147" s="271" t="s">
        <v>274</v>
      </c>
      <c r="D147" s="254" t="s">
        <v>166</v>
      </c>
      <c r="E147" s="255">
        <v>1</v>
      </c>
      <c r="F147" s="256"/>
      <c r="G147" s="257">
        <f>ROUND(E147*F147,2)</f>
        <v>0</v>
      </c>
      <c r="H147" s="256"/>
      <c r="I147" s="257">
        <f>ROUND(E147*H147,2)</f>
        <v>0</v>
      </c>
      <c r="J147" s="256"/>
      <c r="K147" s="257">
        <f>ROUND(E147*J147,2)</f>
        <v>0</v>
      </c>
      <c r="L147" s="257">
        <v>15</v>
      </c>
      <c r="M147" s="257">
        <f>G147*(1+L147/100)</f>
        <v>0</v>
      </c>
      <c r="N147" s="257">
        <v>0</v>
      </c>
      <c r="O147" s="257">
        <f>ROUND(E147*N147,2)</f>
        <v>0</v>
      </c>
      <c r="P147" s="257">
        <v>0</v>
      </c>
      <c r="Q147" s="257">
        <f>ROUND(E147*P147,2)</f>
        <v>0</v>
      </c>
      <c r="R147" s="257" t="s">
        <v>244</v>
      </c>
      <c r="S147" s="257" t="s">
        <v>141</v>
      </c>
      <c r="T147" s="258" t="s">
        <v>141</v>
      </c>
      <c r="U147" s="235">
        <v>0</v>
      </c>
      <c r="V147" s="235">
        <f>ROUND(E147*U147,2)</f>
        <v>0</v>
      </c>
      <c r="W147" s="235"/>
      <c r="X147" s="235" t="s">
        <v>245</v>
      </c>
      <c r="Y147" s="216"/>
      <c r="Z147" s="216"/>
      <c r="AA147" s="216"/>
      <c r="AB147" s="216"/>
      <c r="AC147" s="216"/>
      <c r="AD147" s="216"/>
      <c r="AE147" s="216"/>
      <c r="AF147" s="216"/>
      <c r="AG147" s="216" t="s">
        <v>246</v>
      </c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</row>
    <row r="148" spans="1:60" outlineLevel="1" x14ac:dyDescent="0.2">
      <c r="A148" s="233"/>
      <c r="B148" s="234"/>
      <c r="C148" s="272" t="s">
        <v>155</v>
      </c>
      <c r="D148" s="236"/>
      <c r="E148" s="237">
        <v>1</v>
      </c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16"/>
      <c r="Z148" s="216"/>
      <c r="AA148" s="216"/>
      <c r="AB148" s="216"/>
      <c r="AC148" s="216"/>
      <c r="AD148" s="216"/>
      <c r="AE148" s="216"/>
      <c r="AF148" s="216"/>
      <c r="AG148" s="216" t="s">
        <v>145</v>
      </c>
      <c r="AH148" s="216">
        <v>0</v>
      </c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</row>
    <row r="149" spans="1:60" ht="22.5" outlineLevel="1" x14ac:dyDescent="0.2">
      <c r="A149" s="262">
        <v>44</v>
      </c>
      <c r="B149" s="263" t="s">
        <v>275</v>
      </c>
      <c r="C149" s="275" t="s">
        <v>276</v>
      </c>
      <c r="D149" s="264" t="s">
        <v>210</v>
      </c>
      <c r="E149" s="265">
        <v>9.4149999999999998E-2</v>
      </c>
      <c r="F149" s="266"/>
      <c r="G149" s="267">
        <f>ROUND(E149*F149,2)</f>
        <v>0</v>
      </c>
      <c r="H149" s="266"/>
      <c r="I149" s="267">
        <f>ROUND(E149*H149,2)</f>
        <v>0</v>
      </c>
      <c r="J149" s="266"/>
      <c r="K149" s="267">
        <f>ROUND(E149*J149,2)</f>
        <v>0</v>
      </c>
      <c r="L149" s="267">
        <v>15</v>
      </c>
      <c r="M149" s="267">
        <f>G149*(1+L149/100)</f>
        <v>0</v>
      </c>
      <c r="N149" s="267">
        <v>0</v>
      </c>
      <c r="O149" s="267">
        <f>ROUND(E149*N149,2)</f>
        <v>0</v>
      </c>
      <c r="P149" s="267">
        <v>0</v>
      </c>
      <c r="Q149" s="267">
        <f>ROUND(E149*P149,2)</f>
        <v>0</v>
      </c>
      <c r="R149" s="267"/>
      <c r="S149" s="267" t="s">
        <v>141</v>
      </c>
      <c r="T149" s="268" t="s">
        <v>141</v>
      </c>
      <c r="U149" s="235">
        <v>1.629</v>
      </c>
      <c r="V149" s="235">
        <f>ROUND(E149*U149,2)</f>
        <v>0.15</v>
      </c>
      <c r="W149" s="235"/>
      <c r="X149" s="235" t="s">
        <v>211</v>
      </c>
      <c r="Y149" s="216"/>
      <c r="Z149" s="216"/>
      <c r="AA149" s="216"/>
      <c r="AB149" s="216"/>
      <c r="AC149" s="216"/>
      <c r="AD149" s="216"/>
      <c r="AE149" s="216"/>
      <c r="AF149" s="216"/>
      <c r="AG149" s="216" t="s">
        <v>212</v>
      </c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</row>
    <row r="150" spans="1:60" x14ac:dyDescent="0.2">
      <c r="A150" s="246" t="s">
        <v>136</v>
      </c>
      <c r="B150" s="247" t="s">
        <v>90</v>
      </c>
      <c r="C150" s="270" t="s">
        <v>91</v>
      </c>
      <c r="D150" s="248"/>
      <c r="E150" s="249"/>
      <c r="F150" s="250"/>
      <c r="G150" s="250">
        <f>SUMIF(AG151:AG153,"&lt;&gt;NOR",G151:G153)</f>
        <v>0</v>
      </c>
      <c r="H150" s="250"/>
      <c r="I150" s="250">
        <f>SUM(I151:I153)</f>
        <v>0</v>
      </c>
      <c r="J150" s="250"/>
      <c r="K150" s="250">
        <f>SUM(K151:K153)</f>
        <v>0</v>
      </c>
      <c r="L150" s="250"/>
      <c r="M150" s="250">
        <f>SUM(M151:M153)</f>
        <v>0</v>
      </c>
      <c r="N150" s="250"/>
      <c r="O150" s="250">
        <f>SUM(O151:O153)</f>
        <v>0</v>
      </c>
      <c r="P150" s="250"/>
      <c r="Q150" s="250">
        <f>SUM(Q151:Q153)</f>
        <v>0</v>
      </c>
      <c r="R150" s="250"/>
      <c r="S150" s="250"/>
      <c r="T150" s="251"/>
      <c r="U150" s="245"/>
      <c r="V150" s="245">
        <f>SUM(V151:V153)</f>
        <v>0</v>
      </c>
      <c r="W150" s="245"/>
      <c r="X150" s="245"/>
      <c r="AG150" t="s">
        <v>137</v>
      </c>
    </row>
    <row r="151" spans="1:60" ht="22.5" outlineLevel="1" x14ac:dyDescent="0.2">
      <c r="A151" s="252">
        <v>45</v>
      </c>
      <c r="B151" s="253" t="s">
        <v>277</v>
      </c>
      <c r="C151" s="271" t="s">
        <v>278</v>
      </c>
      <c r="D151" s="254" t="s">
        <v>149</v>
      </c>
      <c r="E151" s="255">
        <v>1</v>
      </c>
      <c r="F151" s="256"/>
      <c r="G151" s="257">
        <f>ROUND(E151*F151,2)</f>
        <v>0</v>
      </c>
      <c r="H151" s="256"/>
      <c r="I151" s="257">
        <f>ROUND(E151*H151,2)</f>
        <v>0</v>
      </c>
      <c r="J151" s="256"/>
      <c r="K151" s="257">
        <f>ROUND(E151*J151,2)</f>
        <v>0</v>
      </c>
      <c r="L151" s="257">
        <v>15</v>
      </c>
      <c r="M151" s="257">
        <f>G151*(1+L151/100)</f>
        <v>0</v>
      </c>
      <c r="N151" s="257">
        <v>0</v>
      </c>
      <c r="O151" s="257">
        <f>ROUND(E151*N151,2)</f>
        <v>0</v>
      </c>
      <c r="P151" s="257">
        <v>0</v>
      </c>
      <c r="Q151" s="257">
        <f>ROUND(E151*P151,2)</f>
        <v>0</v>
      </c>
      <c r="R151" s="257"/>
      <c r="S151" s="257" t="s">
        <v>150</v>
      </c>
      <c r="T151" s="258" t="s">
        <v>151</v>
      </c>
      <c r="U151" s="235">
        <v>0</v>
      </c>
      <c r="V151" s="235">
        <f>ROUND(E151*U151,2)</f>
        <v>0</v>
      </c>
      <c r="W151" s="235"/>
      <c r="X151" s="235" t="s">
        <v>142</v>
      </c>
      <c r="Y151" s="216"/>
      <c r="Z151" s="216"/>
      <c r="AA151" s="216"/>
      <c r="AB151" s="216"/>
      <c r="AC151" s="216"/>
      <c r="AD151" s="216"/>
      <c r="AE151" s="216"/>
      <c r="AF151" s="216"/>
      <c r="AG151" s="216" t="s">
        <v>143</v>
      </c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</row>
    <row r="152" spans="1:60" ht="22.5" outlineLevel="1" x14ac:dyDescent="0.2">
      <c r="A152" s="233"/>
      <c r="B152" s="234"/>
      <c r="C152" s="273" t="s">
        <v>232</v>
      </c>
      <c r="D152" s="259"/>
      <c r="E152" s="259"/>
      <c r="F152" s="259"/>
      <c r="G152" s="259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16"/>
      <c r="Z152" s="216"/>
      <c r="AA152" s="216"/>
      <c r="AB152" s="216"/>
      <c r="AC152" s="216"/>
      <c r="AD152" s="216"/>
      <c r="AE152" s="216"/>
      <c r="AF152" s="216"/>
      <c r="AG152" s="216" t="s">
        <v>153</v>
      </c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61" t="str">
        <f>C152</f>
        <v>Kompletní dodávka a montáž včetně uvedení do provozu, prostupů, zaškolení, seřízení, zkoušek dle příslušných ČSN a dalších pomocných prací a zednických přípomocí</v>
      </c>
      <c r="BB152" s="216"/>
      <c r="BC152" s="216"/>
      <c r="BD152" s="216"/>
      <c r="BE152" s="216"/>
      <c r="BF152" s="216"/>
      <c r="BG152" s="216"/>
      <c r="BH152" s="216"/>
    </row>
    <row r="153" spans="1:60" outlineLevel="1" x14ac:dyDescent="0.2">
      <c r="A153" s="233"/>
      <c r="B153" s="234"/>
      <c r="C153" s="272" t="s">
        <v>155</v>
      </c>
      <c r="D153" s="236"/>
      <c r="E153" s="237">
        <v>1</v>
      </c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16"/>
      <c r="Z153" s="216"/>
      <c r="AA153" s="216"/>
      <c r="AB153" s="216"/>
      <c r="AC153" s="216"/>
      <c r="AD153" s="216"/>
      <c r="AE153" s="216"/>
      <c r="AF153" s="216"/>
      <c r="AG153" s="216" t="s">
        <v>145</v>
      </c>
      <c r="AH153" s="216">
        <v>0</v>
      </c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</row>
    <row r="154" spans="1:60" x14ac:dyDescent="0.2">
      <c r="A154" s="246" t="s">
        <v>136</v>
      </c>
      <c r="B154" s="247" t="s">
        <v>92</v>
      </c>
      <c r="C154" s="270" t="s">
        <v>93</v>
      </c>
      <c r="D154" s="248"/>
      <c r="E154" s="249"/>
      <c r="F154" s="250"/>
      <c r="G154" s="250">
        <f>SUMIF(AG155:AG173,"&lt;&gt;NOR",G155:G173)</f>
        <v>0</v>
      </c>
      <c r="H154" s="250"/>
      <c r="I154" s="250">
        <f>SUM(I155:I173)</f>
        <v>0</v>
      </c>
      <c r="J154" s="250"/>
      <c r="K154" s="250">
        <f>SUM(K155:K173)</f>
        <v>0</v>
      </c>
      <c r="L154" s="250"/>
      <c r="M154" s="250">
        <f>SUM(M155:M173)</f>
        <v>0</v>
      </c>
      <c r="N154" s="250"/>
      <c r="O154" s="250">
        <f>SUM(O155:O173)</f>
        <v>0</v>
      </c>
      <c r="P154" s="250"/>
      <c r="Q154" s="250">
        <f>SUM(Q155:Q173)</f>
        <v>0</v>
      </c>
      <c r="R154" s="250"/>
      <c r="S154" s="250"/>
      <c r="T154" s="251"/>
      <c r="U154" s="245"/>
      <c r="V154" s="245">
        <f>SUM(V155:V173)</f>
        <v>2.2999999999999998</v>
      </c>
      <c r="W154" s="245"/>
      <c r="X154" s="245"/>
      <c r="AG154" t="s">
        <v>137</v>
      </c>
    </row>
    <row r="155" spans="1:60" outlineLevel="1" x14ac:dyDescent="0.2">
      <c r="A155" s="252">
        <v>46</v>
      </c>
      <c r="B155" s="253" t="s">
        <v>279</v>
      </c>
      <c r="C155" s="271" t="s">
        <v>280</v>
      </c>
      <c r="D155" s="254" t="s">
        <v>166</v>
      </c>
      <c r="E155" s="255">
        <v>2</v>
      </c>
      <c r="F155" s="256"/>
      <c r="G155" s="257">
        <f>ROUND(E155*F155,2)</f>
        <v>0</v>
      </c>
      <c r="H155" s="256"/>
      <c r="I155" s="257">
        <f>ROUND(E155*H155,2)</f>
        <v>0</v>
      </c>
      <c r="J155" s="256"/>
      <c r="K155" s="257">
        <f>ROUND(E155*J155,2)</f>
        <v>0</v>
      </c>
      <c r="L155" s="257">
        <v>15</v>
      </c>
      <c r="M155" s="257">
        <f>G155*(1+L155/100)</f>
        <v>0</v>
      </c>
      <c r="N155" s="257">
        <v>0</v>
      </c>
      <c r="O155" s="257">
        <f>ROUND(E155*N155,2)</f>
        <v>0</v>
      </c>
      <c r="P155" s="257">
        <v>1.8E-3</v>
      </c>
      <c r="Q155" s="257">
        <f>ROUND(E155*P155,2)</f>
        <v>0</v>
      </c>
      <c r="R155" s="257"/>
      <c r="S155" s="257" t="s">
        <v>141</v>
      </c>
      <c r="T155" s="258" t="s">
        <v>141</v>
      </c>
      <c r="U155" s="235">
        <v>0.11</v>
      </c>
      <c r="V155" s="235">
        <f>ROUND(E155*U155,2)</f>
        <v>0.22</v>
      </c>
      <c r="W155" s="235"/>
      <c r="X155" s="235" t="s">
        <v>142</v>
      </c>
      <c r="Y155" s="216"/>
      <c r="Z155" s="216"/>
      <c r="AA155" s="216"/>
      <c r="AB155" s="216"/>
      <c r="AC155" s="216"/>
      <c r="AD155" s="216"/>
      <c r="AE155" s="216"/>
      <c r="AF155" s="216"/>
      <c r="AG155" s="216" t="s">
        <v>143</v>
      </c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</row>
    <row r="156" spans="1:60" outlineLevel="1" x14ac:dyDescent="0.2">
      <c r="A156" s="233"/>
      <c r="B156" s="234"/>
      <c r="C156" s="272" t="s">
        <v>155</v>
      </c>
      <c r="D156" s="236"/>
      <c r="E156" s="237">
        <v>1</v>
      </c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16"/>
      <c r="Z156" s="216"/>
      <c r="AA156" s="216"/>
      <c r="AB156" s="216"/>
      <c r="AC156" s="216"/>
      <c r="AD156" s="216"/>
      <c r="AE156" s="216"/>
      <c r="AF156" s="216"/>
      <c r="AG156" s="216" t="s">
        <v>145</v>
      </c>
      <c r="AH156" s="216">
        <v>0</v>
      </c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</row>
    <row r="157" spans="1:60" outlineLevel="1" x14ac:dyDescent="0.2">
      <c r="A157" s="233"/>
      <c r="B157" s="234"/>
      <c r="C157" s="272" t="s">
        <v>239</v>
      </c>
      <c r="D157" s="236"/>
      <c r="E157" s="237">
        <v>1</v>
      </c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16"/>
      <c r="Z157" s="216"/>
      <c r="AA157" s="216"/>
      <c r="AB157" s="216"/>
      <c r="AC157" s="216"/>
      <c r="AD157" s="216"/>
      <c r="AE157" s="216"/>
      <c r="AF157" s="216"/>
      <c r="AG157" s="216" t="s">
        <v>145</v>
      </c>
      <c r="AH157" s="216">
        <v>0</v>
      </c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</row>
    <row r="158" spans="1:60" outlineLevel="1" x14ac:dyDescent="0.2">
      <c r="A158" s="252">
        <v>47</v>
      </c>
      <c r="B158" s="253" t="s">
        <v>281</v>
      </c>
      <c r="C158" s="271" t="s">
        <v>282</v>
      </c>
      <c r="D158" s="254" t="s">
        <v>166</v>
      </c>
      <c r="E158" s="255">
        <v>2</v>
      </c>
      <c r="F158" s="256"/>
      <c r="G158" s="257">
        <f>ROUND(E158*F158,2)</f>
        <v>0</v>
      </c>
      <c r="H158" s="256"/>
      <c r="I158" s="257">
        <f>ROUND(E158*H158,2)</f>
        <v>0</v>
      </c>
      <c r="J158" s="256"/>
      <c r="K158" s="257">
        <f>ROUND(E158*J158,2)</f>
        <v>0</v>
      </c>
      <c r="L158" s="257">
        <v>15</v>
      </c>
      <c r="M158" s="257">
        <f>G158*(1+L158/100)</f>
        <v>0</v>
      </c>
      <c r="N158" s="257">
        <v>0</v>
      </c>
      <c r="O158" s="257">
        <f>ROUND(E158*N158,2)</f>
        <v>0</v>
      </c>
      <c r="P158" s="257">
        <v>0</v>
      </c>
      <c r="Q158" s="257">
        <f>ROUND(E158*P158,2)</f>
        <v>0</v>
      </c>
      <c r="R158" s="257"/>
      <c r="S158" s="257" t="s">
        <v>141</v>
      </c>
      <c r="T158" s="258" t="s">
        <v>141</v>
      </c>
      <c r="U158" s="235">
        <v>0.77500000000000002</v>
      </c>
      <c r="V158" s="235">
        <f>ROUND(E158*U158,2)</f>
        <v>1.55</v>
      </c>
      <c r="W158" s="235"/>
      <c r="X158" s="235" t="s">
        <v>142</v>
      </c>
      <c r="Y158" s="216"/>
      <c r="Z158" s="216"/>
      <c r="AA158" s="216"/>
      <c r="AB158" s="216"/>
      <c r="AC158" s="216"/>
      <c r="AD158" s="216"/>
      <c r="AE158" s="216"/>
      <c r="AF158" s="216"/>
      <c r="AG158" s="216" t="s">
        <v>143</v>
      </c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</row>
    <row r="159" spans="1:60" outlineLevel="1" x14ac:dyDescent="0.2">
      <c r="A159" s="233"/>
      <c r="B159" s="234"/>
      <c r="C159" s="272" t="s">
        <v>155</v>
      </c>
      <c r="D159" s="236"/>
      <c r="E159" s="237">
        <v>1</v>
      </c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16"/>
      <c r="Z159" s="216"/>
      <c r="AA159" s="216"/>
      <c r="AB159" s="216"/>
      <c r="AC159" s="216"/>
      <c r="AD159" s="216"/>
      <c r="AE159" s="216"/>
      <c r="AF159" s="216"/>
      <c r="AG159" s="216" t="s">
        <v>145</v>
      </c>
      <c r="AH159" s="216">
        <v>0</v>
      </c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</row>
    <row r="160" spans="1:60" outlineLevel="1" x14ac:dyDescent="0.2">
      <c r="A160" s="233"/>
      <c r="B160" s="234"/>
      <c r="C160" s="272" t="s">
        <v>239</v>
      </c>
      <c r="D160" s="236"/>
      <c r="E160" s="237">
        <v>1</v>
      </c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16"/>
      <c r="Z160" s="216"/>
      <c r="AA160" s="216"/>
      <c r="AB160" s="216"/>
      <c r="AC160" s="216"/>
      <c r="AD160" s="216"/>
      <c r="AE160" s="216"/>
      <c r="AF160" s="216"/>
      <c r="AG160" s="216" t="s">
        <v>145</v>
      </c>
      <c r="AH160" s="216">
        <v>0</v>
      </c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</row>
    <row r="161" spans="1:60" outlineLevel="1" x14ac:dyDescent="0.2">
      <c r="A161" s="252">
        <v>48</v>
      </c>
      <c r="B161" s="253" t="s">
        <v>283</v>
      </c>
      <c r="C161" s="271" t="s">
        <v>284</v>
      </c>
      <c r="D161" s="254" t="s">
        <v>166</v>
      </c>
      <c r="E161" s="255">
        <v>2</v>
      </c>
      <c r="F161" s="256"/>
      <c r="G161" s="257">
        <f>ROUND(E161*F161,2)</f>
        <v>0</v>
      </c>
      <c r="H161" s="256"/>
      <c r="I161" s="257">
        <f>ROUND(E161*H161,2)</f>
        <v>0</v>
      </c>
      <c r="J161" s="256"/>
      <c r="K161" s="257">
        <f>ROUND(E161*J161,2)</f>
        <v>0</v>
      </c>
      <c r="L161" s="257">
        <v>15</v>
      </c>
      <c r="M161" s="257">
        <f>G161*(1+L161/100)</f>
        <v>0</v>
      </c>
      <c r="N161" s="257">
        <v>7.5000000000000002E-4</v>
      </c>
      <c r="O161" s="257">
        <f>ROUND(E161*N161,2)</f>
        <v>0</v>
      </c>
      <c r="P161" s="257">
        <v>0</v>
      </c>
      <c r="Q161" s="257">
        <f>ROUND(E161*P161,2)</f>
        <v>0</v>
      </c>
      <c r="R161" s="257" t="s">
        <v>244</v>
      </c>
      <c r="S161" s="257" t="s">
        <v>141</v>
      </c>
      <c r="T161" s="258" t="s">
        <v>141</v>
      </c>
      <c r="U161" s="235">
        <v>0</v>
      </c>
      <c r="V161" s="235">
        <f>ROUND(E161*U161,2)</f>
        <v>0</v>
      </c>
      <c r="W161" s="235"/>
      <c r="X161" s="235" t="s">
        <v>245</v>
      </c>
      <c r="Y161" s="216"/>
      <c r="Z161" s="216"/>
      <c r="AA161" s="216"/>
      <c r="AB161" s="216"/>
      <c r="AC161" s="216"/>
      <c r="AD161" s="216"/>
      <c r="AE161" s="216"/>
      <c r="AF161" s="216"/>
      <c r="AG161" s="216" t="s">
        <v>246</v>
      </c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</row>
    <row r="162" spans="1:60" outlineLevel="1" x14ac:dyDescent="0.2">
      <c r="A162" s="233"/>
      <c r="B162" s="234"/>
      <c r="C162" s="273" t="s">
        <v>285</v>
      </c>
      <c r="D162" s="259"/>
      <c r="E162" s="259"/>
      <c r="F162" s="259"/>
      <c r="G162" s="259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16"/>
      <c r="Z162" s="216"/>
      <c r="AA162" s="216"/>
      <c r="AB162" s="216"/>
      <c r="AC162" s="216"/>
      <c r="AD162" s="216"/>
      <c r="AE162" s="216"/>
      <c r="AF162" s="216"/>
      <c r="AG162" s="216" t="s">
        <v>153</v>
      </c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</row>
    <row r="163" spans="1:60" outlineLevel="1" x14ac:dyDescent="0.2">
      <c r="A163" s="233"/>
      <c r="B163" s="234"/>
      <c r="C163" s="274" t="s">
        <v>286</v>
      </c>
      <c r="D163" s="260"/>
      <c r="E163" s="260"/>
      <c r="F163" s="260"/>
      <c r="G163" s="260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16"/>
      <c r="Z163" s="216"/>
      <c r="AA163" s="216"/>
      <c r="AB163" s="216"/>
      <c r="AC163" s="216"/>
      <c r="AD163" s="216"/>
      <c r="AE163" s="216"/>
      <c r="AF163" s="216"/>
      <c r="AG163" s="216" t="s">
        <v>153</v>
      </c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</row>
    <row r="164" spans="1:60" outlineLevel="1" x14ac:dyDescent="0.2">
      <c r="A164" s="233"/>
      <c r="B164" s="234"/>
      <c r="C164" s="272" t="s">
        <v>155</v>
      </c>
      <c r="D164" s="236"/>
      <c r="E164" s="237">
        <v>1</v>
      </c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16"/>
      <c r="Z164" s="216"/>
      <c r="AA164" s="216"/>
      <c r="AB164" s="216"/>
      <c r="AC164" s="216"/>
      <c r="AD164" s="216"/>
      <c r="AE164" s="216"/>
      <c r="AF164" s="216"/>
      <c r="AG164" s="216" t="s">
        <v>145</v>
      </c>
      <c r="AH164" s="216">
        <v>0</v>
      </c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</row>
    <row r="165" spans="1:60" outlineLevel="1" x14ac:dyDescent="0.2">
      <c r="A165" s="233"/>
      <c r="B165" s="234"/>
      <c r="C165" s="272" t="s">
        <v>239</v>
      </c>
      <c r="D165" s="236"/>
      <c r="E165" s="237">
        <v>1</v>
      </c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16"/>
      <c r="Z165" s="216"/>
      <c r="AA165" s="216"/>
      <c r="AB165" s="216"/>
      <c r="AC165" s="216"/>
      <c r="AD165" s="216"/>
      <c r="AE165" s="216"/>
      <c r="AF165" s="216"/>
      <c r="AG165" s="216" t="s">
        <v>145</v>
      </c>
      <c r="AH165" s="216">
        <v>0</v>
      </c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</row>
    <row r="166" spans="1:60" outlineLevel="1" x14ac:dyDescent="0.2">
      <c r="A166" s="252">
        <v>49</v>
      </c>
      <c r="B166" s="253" t="s">
        <v>287</v>
      </c>
      <c r="C166" s="271" t="s">
        <v>288</v>
      </c>
      <c r="D166" s="254" t="s">
        <v>166</v>
      </c>
      <c r="E166" s="255">
        <v>2</v>
      </c>
      <c r="F166" s="256"/>
      <c r="G166" s="257">
        <f>ROUND(E166*F166,2)</f>
        <v>0</v>
      </c>
      <c r="H166" s="256"/>
      <c r="I166" s="257">
        <f>ROUND(E166*H166,2)</f>
        <v>0</v>
      </c>
      <c r="J166" s="256"/>
      <c r="K166" s="257">
        <f>ROUND(E166*J166,2)</f>
        <v>0</v>
      </c>
      <c r="L166" s="257">
        <v>15</v>
      </c>
      <c r="M166" s="257">
        <f>G166*(1+L166/100)</f>
        <v>0</v>
      </c>
      <c r="N166" s="257">
        <v>1.0000000000000001E-5</v>
      </c>
      <c r="O166" s="257">
        <f>ROUND(E166*N166,2)</f>
        <v>0</v>
      </c>
      <c r="P166" s="257">
        <v>0</v>
      </c>
      <c r="Q166" s="257">
        <f>ROUND(E166*P166,2)</f>
        <v>0</v>
      </c>
      <c r="R166" s="257"/>
      <c r="S166" s="257" t="s">
        <v>141</v>
      </c>
      <c r="T166" s="258" t="s">
        <v>141</v>
      </c>
      <c r="U166" s="235">
        <v>0.26</v>
      </c>
      <c r="V166" s="235">
        <f>ROUND(E166*U166,2)</f>
        <v>0.52</v>
      </c>
      <c r="W166" s="235"/>
      <c r="X166" s="235" t="s">
        <v>142</v>
      </c>
      <c r="Y166" s="216"/>
      <c r="Z166" s="216"/>
      <c r="AA166" s="216"/>
      <c r="AB166" s="216"/>
      <c r="AC166" s="216"/>
      <c r="AD166" s="216"/>
      <c r="AE166" s="216"/>
      <c r="AF166" s="216"/>
      <c r="AG166" s="216" t="s">
        <v>143</v>
      </c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</row>
    <row r="167" spans="1:60" outlineLevel="1" x14ac:dyDescent="0.2">
      <c r="A167" s="233"/>
      <c r="B167" s="234"/>
      <c r="C167" s="272" t="s">
        <v>155</v>
      </c>
      <c r="D167" s="236"/>
      <c r="E167" s="237">
        <v>1</v>
      </c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16"/>
      <c r="Z167" s="216"/>
      <c r="AA167" s="216"/>
      <c r="AB167" s="216"/>
      <c r="AC167" s="216"/>
      <c r="AD167" s="216"/>
      <c r="AE167" s="216"/>
      <c r="AF167" s="216"/>
      <c r="AG167" s="216" t="s">
        <v>145</v>
      </c>
      <c r="AH167" s="216">
        <v>0</v>
      </c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</row>
    <row r="168" spans="1:60" outlineLevel="1" x14ac:dyDescent="0.2">
      <c r="A168" s="233"/>
      <c r="B168" s="234"/>
      <c r="C168" s="272" t="s">
        <v>239</v>
      </c>
      <c r="D168" s="236"/>
      <c r="E168" s="237">
        <v>1</v>
      </c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16"/>
      <c r="Z168" s="216"/>
      <c r="AA168" s="216"/>
      <c r="AB168" s="216"/>
      <c r="AC168" s="216"/>
      <c r="AD168" s="216"/>
      <c r="AE168" s="216"/>
      <c r="AF168" s="216"/>
      <c r="AG168" s="216" t="s">
        <v>145</v>
      </c>
      <c r="AH168" s="216">
        <v>0</v>
      </c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</row>
    <row r="169" spans="1:60" outlineLevel="1" x14ac:dyDescent="0.2">
      <c r="A169" s="252">
        <v>50</v>
      </c>
      <c r="B169" s="253" t="s">
        <v>289</v>
      </c>
      <c r="C169" s="271" t="s">
        <v>290</v>
      </c>
      <c r="D169" s="254" t="s">
        <v>166</v>
      </c>
      <c r="E169" s="255">
        <v>1</v>
      </c>
      <c r="F169" s="256"/>
      <c r="G169" s="257">
        <f>ROUND(E169*F169,2)</f>
        <v>0</v>
      </c>
      <c r="H169" s="256"/>
      <c r="I169" s="257">
        <f>ROUND(E169*H169,2)</f>
        <v>0</v>
      </c>
      <c r="J169" s="256"/>
      <c r="K169" s="257">
        <f>ROUND(E169*J169,2)</f>
        <v>0</v>
      </c>
      <c r="L169" s="257">
        <v>15</v>
      </c>
      <c r="M169" s="257">
        <f>G169*(1+L169/100)</f>
        <v>0</v>
      </c>
      <c r="N169" s="257">
        <v>1.07E-3</v>
      </c>
      <c r="O169" s="257">
        <f>ROUND(E169*N169,2)</f>
        <v>0</v>
      </c>
      <c r="P169" s="257">
        <v>0</v>
      </c>
      <c r="Q169" s="257">
        <f>ROUND(E169*P169,2)</f>
        <v>0</v>
      </c>
      <c r="R169" s="257" t="s">
        <v>244</v>
      </c>
      <c r="S169" s="257" t="s">
        <v>141</v>
      </c>
      <c r="T169" s="258" t="s">
        <v>141</v>
      </c>
      <c r="U169" s="235">
        <v>0</v>
      </c>
      <c r="V169" s="235">
        <f>ROUND(E169*U169,2)</f>
        <v>0</v>
      </c>
      <c r="W169" s="235"/>
      <c r="X169" s="235" t="s">
        <v>245</v>
      </c>
      <c r="Y169" s="216"/>
      <c r="Z169" s="216"/>
      <c r="AA169" s="216"/>
      <c r="AB169" s="216"/>
      <c r="AC169" s="216"/>
      <c r="AD169" s="216"/>
      <c r="AE169" s="216"/>
      <c r="AF169" s="216"/>
      <c r="AG169" s="216" t="s">
        <v>246</v>
      </c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</row>
    <row r="170" spans="1:60" outlineLevel="1" x14ac:dyDescent="0.2">
      <c r="A170" s="233"/>
      <c r="B170" s="234"/>
      <c r="C170" s="272" t="s">
        <v>155</v>
      </c>
      <c r="D170" s="236"/>
      <c r="E170" s="237">
        <v>1</v>
      </c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16"/>
      <c r="Z170" s="216"/>
      <c r="AA170" s="216"/>
      <c r="AB170" s="216"/>
      <c r="AC170" s="216"/>
      <c r="AD170" s="216"/>
      <c r="AE170" s="216"/>
      <c r="AF170" s="216"/>
      <c r="AG170" s="216" t="s">
        <v>145</v>
      </c>
      <c r="AH170" s="216">
        <v>0</v>
      </c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</row>
    <row r="171" spans="1:60" outlineLevel="1" x14ac:dyDescent="0.2">
      <c r="A171" s="252">
        <v>51</v>
      </c>
      <c r="B171" s="253" t="s">
        <v>291</v>
      </c>
      <c r="C171" s="271" t="s">
        <v>292</v>
      </c>
      <c r="D171" s="254" t="s">
        <v>166</v>
      </c>
      <c r="E171" s="255">
        <v>1</v>
      </c>
      <c r="F171" s="256"/>
      <c r="G171" s="257">
        <f>ROUND(E171*F171,2)</f>
        <v>0</v>
      </c>
      <c r="H171" s="256"/>
      <c r="I171" s="257">
        <f>ROUND(E171*H171,2)</f>
        <v>0</v>
      </c>
      <c r="J171" s="256"/>
      <c r="K171" s="257">
        <f>ROUND(E171*J171,2)</f>
        <v>0</v>
      </c>
      <c r="L171" s="257">
        <v>15</v>
      </c>
      <c r="M171" s="257">
        <f>G171*(1+L171/100)</f>
        <v>0</v>
      </c>
      <c r="N171" s="257">
        <v>9.3999999999999997E-4</v>
      </c>
      <c r="O171" s="257">
        <f>ROUND(E171*N171,2)</f>
        <v>0</v>
      </c>
      <c r="P171" s="257">
        <v>0</v>
      </c>
      <c r="Q171" s="257">
        <f>ROUND(E171*P171,2)</f>
        <v>0</v>
      </c>
      <c r="R171" s="257" t="s">
        <v>244</v>
      </c>
      <c r="S171" s="257" t="s">
        <v>141</v>
      </c>
      <c r="T171" s="258" t="s">
        <v>141</v>
      </c>
      <c r="U171" s="235">
        <v>0</v>
      </c>
      <c r="V171" s="235">
        <f>ROUND(E171*U171,2)</f>
        <v>0</v>
      </c>
      <c r="W171" s="235"/>
      <c r="X171" s="235" t="s">
        <v>245</v>
      </c>
      <c r="Y171" s="216"/>
      <c r="Z171" s="216"/>
      <c r="AA171" s="216"/>
      <c r="AB171" s="216"/>
      <c r="AC171" s="216"/>
      <c r="AD171" s="216"/>
      <c r="AE171" s="216"/>
      <c r="AF171" s="216"/>
      <c r="AG171" s="216" t="s">
        <v>246</v>
      </c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</row>
    <row r="172" spans="1:60" outlineLevel="1" x14ac:dyDescent="0.2">
      <c r="A172" s="233"/>
      <c r="B172" s="234"/>
      <c r="C172" s="272" t="s">
        <v>239</v>
      </c>
      <c r="D172" s="236"/>
      <c r="E172" s="237">
        <v>1</v>
      </c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16"/>
      <c r="Z172" s="216"/>
      <c r="AA172" s="216"/>
      <c r="AB172" s="216"/>
      <c r="AC172" s="216"/>
      <c r="AD172" s="216"/>
      <c r="AE172" s="216"/>
      <c r="AF172" s="216"/>
      <c r="AG172" s="216" t="s">
        <v>145</v>
      </c>
      <c r="AH172" s="216">
        <v>0</v>
      </c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</row>
    <row r="173" spans="1:60" outlineLevel="1" x14ac:dyDescent="0.2">
      <c r="A173" s="262">
        <v>52</v>
      </c>
      <c r="B173" s="263" t="s">
        <v>293</v>
      </c>
      <c r="C173" s="275" t="s">
        <v>294</v>
      </c>
      <c r="D173" s="264" t="s">
        <v>210</v>
      </c>
      <c r="E173" s="265">
        <v>3.5300000000000002E-3</v>
      </c>
      <c r="F173" s="266"/>
      <c r="G173" s="267">
        <f>ROUND(E173*F173,2)</f>
        <v>0</v>
      </c>
      <c r="H173" s="266"/>
      <c r="I173" s="267">
        <f>ROUND(E173*H173,2)</f>
        <v>0</v>
      </c>
      <c r="J173" s="266"/>
      <c r="K173" s="267">
        <f>ROUND(E173*J173,2)</f>
        <v>0</v>
      </c>
      <c r="L173" s="267">
        <v>15</v>
      </c>
      <c r="M173" s="267">
        <f>G173*(1+L173/100)</f>
        <v>0</v>
      </c>
      <c r="N173" s="267">
        <v>0</v>
      </c>
      <c r="O173" s="267">
        <f>ROUND(E173*N173,2)</f>
        <v>0</v>
      </c>
      <c r="P173" s="267">
        <v>0</v>
      </c>
      <c r="Q173" s="267">
        <f>ROUND(E173*P173,2)</f>
        <v>0</v>
      </c>
      <c r="R173" s="267"/>
      <c r="S173" s="267" t="s">
        <v>141</v>
      </c>
      <c r="T173" s="268" t="s">
        <v>141</v>
      </c>
      <c r="U173" s="235">
        <v>2.4470000000000001</v>
      </c>
      <c r="V173" s="235">
        <f>ROUND(E173*U173,2)</f>
        <v>0.01</v>
      </c>
      <c r="W173" s="235"/>
      <c r="X173" s="235" t="s">
        <v>211</v>
      </c>
      <c r="Y173" s="216"/>
      <c r="Z173" s="216"/>
      <c r="AA173" s="216"/>
      <c r="AB173" s="216"/>
      <c r="AC173" s="216"/>
      <c r="AD173" s="216"/>
      <c r="AE173" s="216"/>
      <c r="AF173" s="216"/>
      <c r="AG173" s="216" t="s">
        <v>212</v>
      </c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</row>
    <row r="174" spans="1:60" x14ac:dyDescent="0.2">
      <c r="A174" s="246" t="s">
        <v>136</v>
      </c>
      <c r="B174" s="247" t="s">
        <v>94</v>
      </c>
      <c r="C174" s="270" t="s">
        <v>95</v>
      </c>
      <c r="D174" s="248"/>
      <c r="E174" s="249"/>
      <c r="F174" s="250"/>
      <c r="G174" s="250">
        <f>SUMIF(AG175:AG178,"&lt;&gt;NOR",G175:G178)</f>
        <v>0</v>
      </c>
      <c r="H174" s="250"/>
      <c r="I174" s="250">
        <f>SUM(I175:I178)</f>
        <v>0</v>
      </c>
      <c r="J174" s="250"/>
      <c r="K174" s="250">
        <f>SUM(K175:K178)</f>
        <v>0</v>
      </c>
      <c r="L174" s="250"/>
      <c r="M174" s="250">
        <f>SUM(M175:M178)</f>
        <v>0</v>
      </c>
      <c r="N174" s="250"/>
      <c r="O174" s="250">
        <f>SUM(O175:O178)</f>
        <v>0</v>
      </c>
      <c r="P174" s="250"/>
      <c r="Q174" s="250">
        <f>SUM(Q175:Q178)</f>
        <v>0</v>
      </c>
      <c r="R174" s="250"/>
      <c r="S174" s="250"/>
      <c r="T174" s="251"/>
      <c r="U174" s="245"/>
      <c r="V174" s="245">
        <f>SUM(V175:V178)</f>
        <v>0</v>
      </c>
      <c r="W174" s="245"/>
      <c r="X174" s="245"/>
      <c r="AG174" t="s">
        <v>137</v>
      </c>
    </row>
    <row r="175" spans="1:60" ht="22.5" outlineLevel="1" x14ac:dyDescent="0.2">
      <c r="A175" s="252">
        <v>53</v>
      </c>
      <c r="B175" s="253" t="s">
        <v>295</v>
      </c>
      <c r="C175" s="271" t="s">
        <v>296</v>
      </c>
      <c r="D175" s="254" t="s">
        <v>149</v>
      </c>
      <c r="E175" s="255">
        <v>2</v>
      </c>
      <c r="F175" s="256"/>
      <c r="G175" s="257">
        <f>ROUND(E175*F175,2)</f>
        <v>0</v>
      </c>
      <c r="H175" s="256"/>
      <c r="I175" s="257">
        <f>ROUND(E175*H175,2)</f>
        <v>0</v>
      </c>
      <c r="J175" s="256"/>
      <c r="K175" s="257">
        <f>ROUND(E175*J175,2)</f>
        <v>0</v>
      </c>
      <c r="L175" s="257">
        <v>15</v>
      </c>
      <c r="M175" s="257">
        <f>G175*(1+L175/100)</f>
        <v>0</v>
      </c>
      <c r="N175" s="257">
        <v>0</v>
      </c>
      <c r="O175" s="257">
        <f>ROUND(E175*N175,2)</f>
        <v>0</v>
      </c>
      <c r="P175" s="257">
        <v>0</v>
      </c>
      <c r="Q175" s="257">
        <f>ROUND(E175*P175,2)</f>
        <v>0</v>
      </c>
      <c r="R175" s="257"/>
      <c r="S175" s="257" t="s">
        <v>150</v>
      </c>
      <c r="T175" s="258" t="s">
        <v>151</v>
      </c>
      <c r="U175" s="235">
        <v>0</v>
      </c>
      <c r="V175" s="235">
        <f>ROUND(E175*U175,2)</f>
        <v>0</v>
      </c>
      <c r="W175" s="235"/>
      <c r="X175" s="235" t="s">
        <v>142</v>
      </c>
      <c r="Y175" s="216"/>
      <c r="Z175" s="216"/>
      <c r="AA175" s="216"/>
      <c r="AB175" s="216"/>
      <c r="AC175" s="216"/>
      <c r="AD175" s="216"/>
      <c r="AE175" s="216"/>
      <c r="AF175" s="216"/>
      <c r="AG175" s="216" t="s">
        <v>143</v>
      </c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</row>
    <row r="176" spans="1:60" outlineLevel="1" x14ac:dyDescent="0.2">
      <c r="A176" s="233"/>
      <c r="B176" s="234"/>
      <c r="C176" s="273" t="s">
        <v>297</v>
      </c>
      <c r="D176" s="259"/>
      <c r="E176" s="259"/>
      <c r="F176" s="259"/>
      <c r="G176" s="259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16"/>
      <c r="Z176" s="216"/>
      <c r="AA176" s="216"/>
      <c r="AB176" s="216"/>
      <c r="AC176" s="216"/>
      <c r="AD176" s="216"/>
      <c r="AE176" s="216"/>
      <c r="AF176" s="216"/>
      <c r="AG176" s="216" t="s">
        <v>153</v>
      </c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</row>
    <row r="177" spans="1:60" outlineLevel="1" x14ac:dyDescent="0.2">
      <c r="A177" s="233"/>
      <c r="B177" s="234"/>
      <c r="C177" s="272" t="s">
        <v>155</v>
      </c>
      <c r="D177" s="236"/>
      <c r="E177" s="237">
        <v>1</v>
      </c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16"/>
      <c r="Z177" s="216"/>
      <c r="AA177" s="216"/>
      <c r="AB177" s="216"/>
      <c r="AC177" s="216"/>
      <c r="AD177" s="216"/>
      <c r="AE177" s="216"/>
      <c r="AF177" s="216"/>
      <c r="AG177" s="216" t="s">
        <v>145</v>
      </c>
      <c r="AH177" s="216">
        <v>0</v>
      </c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</row>
    <row r="178" spans="1:60" outlineLevel="1" x14ac:dyDescent="0.2">
      <c r="A178" s="233"/>
      <c r="B178" s="234"/>
      <c r="C178" s="272" t="s">
        <v>239</v>
      </c>
      <c r="D178" s="236"/>
      <c r="E178" s="237">
        <v>1</v>
      </c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16"/>
      <c r="Z178" s="216"/>
      <c r="AA178" s="216"/>
      <c r="AB178" s="216"/>
      <c r="AC178" s="216"/>
      <c r="AD178" s="216"/>
      <c r="AE178" s="216"/>
      <c r="AF178" s="216"/>
      <c r="AG178" s="216" t="s">
        <v>145</v>
      </c>
      <c r="AH178" s="216">
        <v>0</v>
      </c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</row>
    <row r="179" spans="1:60" x14ac:dyDescent="0.2">
      <c r="A179" s="246" t="s">
        <v>136</v>
      </c>
      <c r="B179" s="247" t="s">
        <v>96</v>
      </c>
      <c r="C179" s="270" t="s">
        <v>97</v>
      </c>
      <c r="D179" s="248"/>
      <c r="E179" s="249"/>
      <c r="F179" s="250"/>
      <c r="G179" s="250">
        <f>SUMIF(AG180:AG197,"&lt;&gt;NOR",G180:G197)</f>
        <v>0</v>
      </c>
      <c r="H179" s="250"/>
      <c r="I179" s="250">
        <f>SUM(I180:I197)</f>
        <v>0</v>
      </c>
      <c r="J179" s="250"/>
      <c r="K179" s="250">
        <f>SUM(K180:K197)</f>
        <v>0</v>
      </c>
      <c r="L179" s="250"/>
      <c r="M179" s="250">
        <f>SUM(M180:M197)</f>
        <v>0</v>
      </c>
      <c r="N179" s="250"/>
      <c r="O179" s="250">
        <f>SUM(O180:O197)</f>
        <v>0.09</v>
      </c>
      <c r="P179" s="250"/>
      <c r="Q179" s="250">
        <f>SUM(Q180:Q197)</f>
        <v>0</v>
      </c>
      <c r="R179" s="250"/>
      <c r="S179" s="250"/>
      <c r="T179" s="251"/>
      <c r="U179" s="245"/>
      <c r="V179" s="245">
        <f>SUM(V180:V197)</f>
        <v>5.0600000000000005</v>
      </c>
      <c r="W179" s="245"/>
      <c r="X179" s="245"/>
      <c r="AG179" t="s">
        <v>137</v>
      </c>
    </row>
    <row r="180" spans="1:60" ht="22.5" outlineLevel="1" x14ac:dyDescent="0.2">
      <c r="A180" s="252">
        <v>54</v>
      </c>
      <c r="B180" s="253" t="s">
        <v>298</v>
      </c>
      <c r="C180" s="271" t="s">
        <v>299</v>
      </c>
      <c r="D180" s="254" t="s">
        <v>140</v>
      </c>
      <c r="E180" s="255">
        <v>4.2</v>
      </c>
      <c r="F180" s="256"/>
      <c r="G180" s="257">
        <f>ROUND(E180*F180,2)</f>
        <v>0</v>
      </c>
      <c r="H180" s="256"/>
      <c r="I180" s="257">
        <f>ROUND(E180*H180,2)</f>
        <v>0</v>
      </c>
      <c r="J180" s="256"/>
      <c r="K180" s="257">
        <f>ROUND(E180*J180,2)</f>
        <v>0</v>
      </c>
      <c r="L180" s="257">
        <v>15</v>
      </c>
      <c r="M180" s="257">
        <f>G180*(1+L180/100)</f>
        <v>0</v>
      </c>
      <c r="N180" s="257">
        <v>0</v>
      </c>
      <c r="O180" s="257">
        <f>ROUND(E180*N180,2)</f>
        <v>0</v>
      </c>
      <c r="P180" s="257">
        <v>0</v>
      </c>
      <c r="Q180" s="257">
        <f>ROUND(E180*P180,2)</f>
        <v>0</v>
      </c>
      <c r="R180" s="257"/>
      <c r="S180" s="257" t="s">
        <v>141</v>
      </c>
      <c r="T180" s="258" t="s">
        <v>141</v>
      </c>
      <c r="U180" s="235">
        <v>1.6E-2</v>
      </c>
      <c r="V180" s="235">
        <f>ROUND(E180*U180,2)</f>
        <v>7.0000000000000007E-2</v>
      </c>
      <c r="W180" s="235"/>
      <c r="X180" s="235" t="s">
        <v>142</v>
      </c>
      <c r="Y180" s="216"/>
      <c r="Z180" s="216"/>
      <c r="AA180" s="216"/>
      <c r="AB180" s="216"/>
      <c r="AC180" s="216"/>
      <c r="AD180" s="216"/>
      <c r="AE180" s="216"/>
      <c r="AF180" s="216"/>
      <c r="AG180" s="216" t="s">
        <v>143</v>
      </c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</row>
    <row r="181" spans="1:60" outlineLevel="1" x14ac:dyDescent="0.2">
      <c r="A181" s="233"/>
      <c r="B181" s="234"/>
      <c r="C181" s="272" t="s">
        <v>168</v>
      </c>
      <c r="D181" s="236"/>
      <c r="E181" s="237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16"/>
      <c r="Z181" s="216"/>
      <c r="AA181" s="216"/>
      <c r="AB181" s="216"/>
      <c r="AC181" s="216"/>
      <c r="AD181" s="216"/>
      <c r="AE181" s="216"/>
      <c r="AF181" s="216"/>
      <c r="AG181" s="216" t="s">
        <v>145</v>
      </c>
      <c r="AH181" s="216">
        <v>0</v>
      </c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</row>
    <row r="182" spans="1:60" outlineLevel="1" x14ac:dyDescent="0.2">
      <c r="A182" s="233"/>
      <c r="B182" s="234"/>
      <c r="C182" s="272" t="s">
        <v>184</v>
      </c>
      <c r="D182" s="236"/>
      <c r="E182" s="237">
        <v>4.2</v>
      </c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16"/>
      <c r="Z182" s="216"/>
      <c r="AA182" s="216"/>
      <c r="AB182" s="216"/>
      <c r="AC182" s="216"/>
      <c r="AD182" s="216"/>
      <c r="AE182" s="216"/>
      <c r="AF182" s="216"/>
      <c r="AG182" s="216" t="s">
        <v>145</v>
      </c>
      <c r="AH182" s="216">
        <v>0</v>
      </c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</row>
    <row r="183" spans="1:60" outlineLevel="1" x14ac:dyDescent="0.2">
      <c r="A183" s="252">
        <v>55</v>
      </c>
      <c r="B183" s="253" t="s">
        <v>300</v>
      </c>
      <c r="C183" s="271" t="s">
        <v>301</v>
      </c>
      <c r="D183" s="254" t="s">
        <v>140</v>
      </c>
      <c r="E183" s="255">
        <v>4.2</v>
      </c>
      <c r="F183" s="256"/>
      <c r="G183" s="257">
        <f>ROUND(E183*F183,2)</f>
        <v>0</v>
      </c>
      <c r="H183" s="256"/>
      <c r="I183" s="257">
        <f>ROUND(E183*H183,2)</f>
        <v>0</v>
      </c>
      <c r="J183" s="256"/>
      <c r="K183" s="257">
        <f>ROUND(E183*J183,2)</f>
        <v>0</v>
      </c>
      <c r="L183" s="257">
        <v>15</v>
      </c>
      <c r="M183" s="257">
        <f>G183*(1+L183/100)</f>
        <v>0</v>
      </c>
      <c r="N183" s="257">
        <v>2.1000000000000001E-4</v>
      </c>
      <c r="O183" s="257">
        <f>ROUND(E183*N183,2)</f>
        <v>0</v>
      </c>
      <c r="P183" s="257">
        <v>0</v>
      </c>
      <c r="Q183" s="257">
        <f>ROUND(E183*P183,2)</f>
        <v>0</v>
      </c>
      <c r="R183" s="257"/>
      <c r="S183" s="257" t="s">
        <v>141</v>
      </c>
      <c r="T183" s="258" t="s">
        <v>141</v>
      </c>
      <c r="U183" s="235">
        <v>0.05</v>
      </c>
      <c r="V183" s="235">
        <f>ROUND(E183*U183,2)</f>
        <v>0.21</v>
      </c>
      <c r="W183" s="235"/>
      <c r="X183" s="235" t="s">
        <v>142</v>
      </c>
      <c r="Y183" s="216"/>
      <c r="Z183" s="216"/>
      <c r="AA183" s="216"/>
      <c r="AB183" s="216"/>
      <c r="AC183" s="216"/>
      <c r="AD183" s="216"/>
      <c r="AE183" s="216"/>
      <c r="AF183" s="216"/>
      <c r="AG183" s="216" t="s">
        <v>143</v>
      </c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</row>
    <row r="184" spans="1:60" outlineLevel="1" x14ac:dyDescent="0.2">
      <c r="A184" s="233"/>
      <c r="B184" s="234"/>
      <c r="C184" s="272" t="s">
        <v>168</v>
      </c>
      <c r="D184" s="236"/>
      <c r="E184" s="237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16"/>
      <c r="Z184" s="216"/>
      <c r="AA184" s="216"/>
      <c r="AB184" s="216"/>
      <c r="AC184" s="216"/>
      <c r="AD184" s="216"/>
      <c r="AE184" s="216"/>
      <c r="AF184" s="216"/>
      <c r="AG184" s="216" t="s">
        <v>145</v>
      </c>
      <c r="AH184" s="216">
        <v>0</v>
      </c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</row>
    <row r="185" spans="1:60" outlineLevel="1" x14ac:dyDescent="0.2">
      <c r="A185" s="233"/>
      <c r="B185" s="234"/>
      <c r="C185" s="272" t="s">
        <v>184</v>
      </c>
      <c r="D185" s="236"/>
      <c r="E185" s="237">
        <v>4.2</v>
      </c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16"/>
      <c r="Z185" s="216"/>
      <c r="AA185" s="216"/>
      <c r="AB185" s="216"/>
      <c r="AC185" s="216"/>
      <c r="AD185" s="216"/>
      <c r="AE185" s="216"/>
      <c r="AF185" s="216"/>
      <c r="AG185" s="216" t="s">
        <v>145</v>
      </c>
      <c r="AH185" s="216">
        <v>0</v>
      </c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</row>
    <row r="186" spans="1:60" ht="22.5" outlineLevel="1" x14ac:dyDescent="0.2">
      <c r="A186" s="252">
        <v>56</v>
      </c>
      <c r="B186" s="253" t="s">
        <v>302</v>
      </c>
      <c r="C186" s="271" t="s">
        <v>303</v>
      </c>
      <c r="D186" s="254" t="s">
        <v>140</v>
      </c>
      <c r="E186" s="255">
        <v>4.2</v>
      </c>
      <c r="F186" s="256"/>
      <c r="G186" s="257">
        <f>ROUND(E186*F186,2)</f>
        <v>0</v>
      </c>
      <c r="H186" s="256"/>
      <c r="I186" s="257">
        <f>ROUND(E186*H186,2)</f>
        <v>0</v>
      </c>
      <c r="J186" s="256"/>
      <c r="K186" s="257">
        <f>ROUND(E186*J186,2)</f>
        <v>0</v>
      </c>
      <c r="L186" s="257">
        <v>15</v>
      </c>
      <c r="M186" s="257">
        <f>G186*(1+L186/100)</f>
        <v>0</v>
      </c>
      <c r="N186" s="257">
        <v>0</v>
      </c>
      <c r="O186" s="257">
        <f>ROUND(E186*N186,2)</f>
        <v>0</v>
      </c>
      <c r="P186" s="257">
        <v>0</v>
      </c>
      <c r="Q186" s="257">
        <f>ROUND(E186*P186,2)</f>
        <v>0</v>
      </c>
      <c r="R186" s="257"/>
      <c r="S186" s="257" t="s">
        <v>141</v>
      </c>
      <c r="T186" s="258" t="s">
        <v>141</v>
      </c>
      <c r="U186" s="235">
        <v>0.97</v>
      </c>
      <c r="V186" s="235">
        <f>ROUND(E186*U186,2)</f>
        <v>4.07</v>
      </c>
      <c r="W186" s="235"/>
      <c r="X186" s="235" t="s">
        <v>142</v>
      </c>
      <c r="Y186" s="216"/>
      <c r="Z186" s="216"/>
      <c r="AA186" s="216"/>
      <c r="AB186" s="216"/>
      <c r="AC186" s="216"/>
      <c r="AD186" s="216"/>
      <c r="AE186" s="216"/>
      <c r="AF186" s="216"/>
      <c r="AG186" s="216" t="s">
        <v>143</v>
      </c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</row>
    <row r="187" spans="1:60" outlineLevel="1" x14ac:dyDescent="0.2">
      <c r="A187" s="233"/>
      <c r="B187" s="234"/>
      <c r="C187" s="272" t="s">
        <v>168</v>
      </c>
      <c r="D187" s="236"/>
      <c r="E187" s="237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16"/>
      <c r="Z187" s="216"/>
      <c r="AA187" s="216"/>
      <c r="AB187" s="216"/>
      <c r="AC187" s="216"/>
      <c r="AD187" s="216"/>
      <c r="AE187" s="216"/>
      <c r="AF187" s="216"/>
      <c r="AG187" s="216" t="s">
        <v>145</v>
      </c>
      <c r="AH187" s="216">
        <v>0</v>
      </c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</row>
    <row r="188" spans="1:60" outlineLevel="1" x14ac:dyDescent="0.2">
      <c r="A188" s="233"/>
      <c r="B188" s="234"/>
      <c r="C188" s="272" t="s">
        <v>184</v>
      </c>
      <c r="D188" s="236"/>
      <c r="E188" s="237">
        <v>4.2</v>
      </c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16"/>
      <c r="Z188" s="216"/>
      <c r="AA188" s="216"/>
      <c r="AB188" s="216"/>
      <c r="AC188" s="216"/>
      <c r="AD188" s="216"/>
      <c r="AE188" s="216"/>
      <c r="AF188" s="216"/>
      <c r="AG188" s="216" t="s">
        <v>145</v>
      </c>
      <c r="AH188" s="216">
        <v>0</v>
      </c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</row>
    <row r="189" spans="1:60" ht="22.5" outlineLevel="1" x14ac:dyDescent="0.2">
      <c r="A189" s="252">
        <v>57</v>
      </c>
      <c r="B189" s="253" t="s">
        <v>304</v>
      </c>
      <c r="C189" s="271" t="s">
        <v>305</v>
      </c>
      <c r="D189" s="254" t="s">
        <v>140</v>
      </c>
      <c r="E189" s="255">
        <v>4.62</v>
      </c>
      <c r="F189" s="256"/>
      <c r="G189" s="257">
        <f>ROUND(E189*F189,2)</f>
        <v>0</v>
      </c>
      <c r="H189" s="256"/>
      <c r="I189" s="257">
        <f>ROUND(E189*H189,2)</f>
        <v>0</v>
      </c>
      <c r="J189" s="256"/>
      <c r="K189" s="257">
        <f>ROUND(E189*J189,2)</f>
        <v>0</v>
      </c>
      <c r="L189" s="257">
        <v>15</v>
      </c>
      <c r="M189" s="257">
        <f>G189*(1+L189/100)</f>
        <v>0</v>
      </c>
      <c r="N189" s="257">
        <v>1.9199999999999998E-2</v>
      </c>
      <c r="O189" s="257">
        <f>ROUND(E189*N189,2)</f>
        <v>0.09</v>
      </c>
      <c r="P189" s="257">
        <v>0</v>
      </c>
      <c r="Q189" s="257">
        <f>ROUND(E189*P189,2)</f>
        <v>0</v>
      </c>
      <c r="R189" s="257" t="s">
        <v>244</v>
      </c>
      <c r="S189" s="257" t="s">
        <v>141</v>
      </c>
      <c r="T189" s="258" t="s">
        <v>141</v>
      </c>
      <c r="U189" s="235">
        <v>0</v>
      </c>
      <c r="V189" s="235">
        <f>ROUND(E189*U189,2)</f>
        <v>0</v>
      </c>
      <c r="W189" s="235"/>
      <c r="X189" s="235" t="s">
        <v>245</v>
      </c>
      <c r="Y189" s="216"/>
      <c r="Z189" s="216"/>
      <c r="AA189" s="216"/>
      <c r="AB189" s="216"/>
      <c r="AC189" s="216"/>
      <c r="AD189" s="216"/>
      <c r="AE189" s="216"/>
      <c r="AF189" s="216"/>
      <c r="AG189" s="216" t="s">
        <v>246</v>
      </c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</row>
    <row r="190" spans="1:60" outlineLevel="1" x14ac:dyDescent="0.2">
      <c r="A190" s="233"/>
      <c r="B190" s="234"/>
      <c r="C190" s="272" t="s">
        <v>168</v>
      </c>
      <c r="D190" s="236"/>
      <c r="E190" s="237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16"/>
      <c r="Z190" s="216"/>
      <c r="AA190" s="216"/>
      <c r="AB190" s="216"/>
      <c r="AC190" s="216"/>
      <c r="AD190" s="216"/>
      <c r="AE190" s="216"/>
      <c r="AF190" s="216"/>
      <c r="AG190" s="216" t="s">
        <v>145</v>
      </c>
      <c r="AH190" s="216">
        <v>0</v>
      </c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</row>
    <row r="191" spans="1:60" outlineLevel="1" x14ac:dyDescent="0.2">
      <c r="A191" s="233"/>
      <c r="B191" s="234"/>
      <c r="C191" s="272" t="s">
        <v>184</v>
      </c>
      <c r="D191" s="236"/>
      <c r="E191" s="237">
        <v>4.2</v>
      </c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16"/>
      <c r="Z191" s="216"/>
      <c r="AA191" s="216"/>
      <c r="AB191" s="216"/>
      <c r="AC191" s="216"/>
      <c r="AD191" s="216"/>
      <c r="AE191" s="216"/>
      <c r="AF191" s="216"/>
      <c r="AG191" s="216" t="s">
        <v>145</v>
      </c>
      <c r="AH191" s="216">
        <v>0</v>
      </c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</row>
    <row r="192" spans="1:60" outlineLevel="1" x14ac:dyDescent="0.2">
      <c r="A192" s="233"/>
      <c r="B192" s="234"/>
      <c r="C192" s="276" t="s">
        <v>306</v>
      </c>
      <c r="D192" s="241"/>
      <c r="E192" s="242">
        <v>0.42</v>
      </c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16"/>
      <c r="Z192" s="216"/>
      <c r="AA192" s="216"/>
      <c r="AB192" s="216"/>
      <c r="AC192" s="216"/>
      <c r="AD192" s="216"/>
      <c r="AE192" s="216"/>
      <c r="AF192" s="216"/>
      <c r="AG192" s="216" t="s">
        <v>145</v>
      </c>
      <c r="AH192" s="216">
        <v>4</v>
      </c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</row>
    <row r="193" spans="1:60" outlineLevel="1" x14ac:dyDescent="0.2">
      <c r="A193" s="252">
        <v>58</v>
      </c>
      <c r="B193" s="253" t="s">
        <v>307</v>
      </c>
      <c r="C193" s="271" t="s">
        <v>308</v>
      </c>
      <c r="D193" s="254" t="s">
        <v>222</v>
      </c>
      <c r="E193" s="255">
        <v>8.4</v>
      </c>
      <c r="F193" s="256"/>
      <c r="G193" s="257">
        <f>ROUND(E193*F193,2)</f>
        <v>0</v>
      </c>
      <c r="H193" s="256"/>
      <c r="I193" s="257">
        <f>ROUND(E193*H193,2)</f>
        <v>0</v>
      </c>
      <c r="J193" s="256"/>
      <c r="K193" s="257">
        <f>ROUND(E193*J193,2)</f>
        <v>0</v>
      </c>
      <c r="L193" s="257">
        <v>15</v>
      </c>
      <c r="M193" s="257">
        <f>G193*(1+L193/100)</f>
        <v>0</v>
      </c>
      <c r="N193" s="257">
        <v>4.0000000000000003E-5</v>
      </c>
      <c r="O193" s="257">
        <f>ROUND(E193*N193,2)</f>
        <v>0</v>
      </c>
      <c r="P193" s="257">
        <v>0</v>
      </c>
      <c r="Q193" s="257">
        <f>ROUND(E193*P193,2)</f>
        <v>0</v>
      </c>
      <c r="R193" s="257"/>
      <c r="S193" s="257" t="s">
        <v>141</v>
      </c>
      <c r="T193" s="258" t="s">
        <v>141</v>
      </c>
      <c r="U193" s="235">
        <v>7.0000000000000007E-2</v>
      </c>
      <c r="V193" s="235">
        <f>ROUND(E193*U193,2)</f>
        <v>0.59</v>
      </c>
      <c r="W193" s="235"/>
      <c r="X193" s="235" t="s">
        <v>142</v>
      </c>
      <c r="Y193" s="216"/>
      <c r="Z193" s="216"/>
      <c r="AA193" s="216"/>
      <c r="AB193" s="216"/>
      <c r="AC193" s="216"/>
      <c r="AD193" s="216"/>
      <c r="AE193" s="216"/>
      <c r="AF193" s="216"/>
      <c r="AG193" s="216" t="s">
        <v>143</v>
      </c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</row>
    <row r="194" spans="1:60" outlineLevel="1" x14ac:dyDescent="0.2">
      <c r="A194" s="233"/>
      <c r="B194" s="234"/>
      <c r="C194" s="273" t="s">
        <v>309</v>
      </c>
      <c r="D194" s="259"/>
      <c r="E194" s="259"/>
      <c r="F194" s="259"/>
      <c r="G194" s="259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16"/>
      <c r="Z194" s="216"/>
      <c r="AA194" s="216"/>
      <c r="AB194" s="216"/>
      <c r="AC194" s="216"/>
      <c r="AD194" s="216"/>
      <c r="AE194" s="216"/>
      <c r="AF194" s="216"/>
      <c r="AG194" s="216" t="s">
        <v>153</v>
      </c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</row>
    <row r="195" spans="1:60" outlineLevel="1" x14ac:dyDescent="0.2">
      <c r="A195" s="233"/>
      <c r="B195" s="234"/>
      <c r="C195" s="272" t="s">
        <v>168</v>
      </c>
      <c r="D195" s="236"/>
      <c r="E195" s="237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16"/>
      <c r="Z195" s="216"/>
      <c r="AA195" s="216"/>
      <c r="AB195" s="216"/>
      <c r="AC195" s="216"/>
      <c r="AD195" s="216"/>
      <c r="AE195" s="216"/>
      <c r="AF195" s="216"/>
      <c r="AG195" s="216" t="s">
        <v>145</v>
      </c>
      <c r="AH195" s="216">
        <v>0</v>
      </c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</row>
    <row r="196" spans="1:60" outlineLevel="1" x14ac:dyDescent="0.2">
      <c r="A196" s="233"/>
      <c r="B196" s="234"/>
      <c r="C196" s="272" t="s">
        <v>224</v>
      </c>
      <c r="D196" s="236"/>
      <c r="E196" s="237">
        <v>8.4</v>
      </c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16"/>
      <c r="Z196" s="216"/>
      <c r="AA196" s="216"/>
      <c r="AB196" s="216"/>
      <c r="AC196" s="216"/>
      <c r="AD196" s="216"/>
      <c r="AE196" s="216"/>
      <c r="AF196" s="216"/>
      <c r="AG196" s="216" t="s">
        <v>145</v>
      </c>
      <c r="AH196" s="216">
        <v>0</v>
      </c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</row>
    <row r="197" spans="1:60" outlineLevel="1" x14ac:dyDescent="0.2">
      <c r="A197" s="262">
        <v>59</v>
      </c>
      <c r="B197" s="263" t="s">
        <v>310</v>
      </c>
      <c r="C197" s="275" t="s">
        <v>311</v>
      </c>
      <c r="D197" s="264" t="s">
        <v>210</v>
      </c>
      <c r="E197" s="265">
        <v>8.992E-2</v>
      </c>
      <c r="F197" s="266"/>
      <c r="G197" s="267">
        <f>ROUND(E197*F197,2)</f>
        <v>0</v>
      </c>
      <c r="H197" s="266"/>
      <c r="I197" s="267">
        <f>ROUND(E197*H197,2)</f>
        <v>0</v>
      </c>
      <c r="J197" s="266"/>
      <c r="K197" s="267">
        <f>ROUND(E197*J197,2)</f>
        <v>0</v>
      </c>
      <c r="L197" s="267">
        <v>15</v>
      </c>
      <c r="M197" s="267">
        <f>G197*(1+L197/100)</f>
        <v>0</v>
      </c>
      <c r="N197" s="267">
        <v>0</v>
      </c>
      <c r="O197" s="267">
        <f>ROUND(E197*N197,2)</f>
        <v>0</v>
      </c>
      <c r="P197" s="267">
        <v>0</v>
      </c>
      <c r="Q197" s="267">
        <f>ROUND(E197*P197,2)</f>
        <v>0</v>
      </c>
      <c r="R197" s="267"/>
      <c r="S197" s="267" t="s">
        <v>141</v>
      </c>
      <c r="T197" s="268" t="s">
        <v>141</v>
      </c>
      <c r="U197" s="235">
        <v>1.3049999999999999</v>
      </c>
      <c r="V197" s="235">
        <f>ROUND(E197*U197,2)</f>
        <v>0.12</v>
      </c>
      <c r="W197" s="235"/>
      <c r="X197" s="235" t="s">
        <v>211</v>
      </c>
      <c r="Y197" s="216"/>
      <c r="Z197" s="216"/>
      <c r="AA197" s="216"/>
      <c r="AB197" s="216"/>
      <c r="AC197" s="216"/>
      <c r="AD197" s="216"/>
      <c r="AE197" s="216"/>
      <c r="AF197" s="216"/>
      <c r="AG197" s="216" t="s">
        <v>212</v>
      </c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</row>
    <row r="198" spans="1:60" x14ac:dyDescent="0.2">
      <c r="A198" s="246" t="s">
        <v>136</v>
      </c>
      <c r="B198" s="247" t="s">
        <v>98</v>
      </c>
      <c r="C198" s="270" t="s">
        <v>99</v>
      </c>
      <c r="D198" s="248"/>
      <c r="E198" s="249"/>
      <c r="F198" s="250"/>
      <c r="G198" s="250">
        <f>SUMIF(AG199:AG224,"&lt;&gt;NOR",G199:G224)</f>
        <v>0</v>
      </c>
      <c r="H198" s="250"/>
      <c r="I198" s="250">
        <f>SUM(I199:I224)</f>
        <v>0</v>
      </c>
      <c r="J198" s="250"/>
      <c r="K198" s="250">
        <f>SUM(K199:K224)</f>
        <v>0</v>
      </c>
      <c r="L198" s="250"/>
      <c r="M198" s="250">
        <f>SUM(M199:M224)</f>
        <v>0</v>
      </c>
      <c r="N198" s="250"/>
      <c r="O198" s="250">
        <f>SUM(O199:O224)</f>
        <v>0.25</v>
      </c>
      <c r="P198" s="250"/>
      <c r="Q198" s="250">
        <f>SUM(Q199:Q224)</f>
        <v>0</v>
      </c>
      <c r="R198" s="250"/>
      <c r="S198" s="250"/>
      <c r="T198" s="251"/>
      <c r="U198" s="245"/>
      <c r="V198" s="245">
        <f>SUM(V199:V224)</f>
        <v>16.28</v>
      </c>
      <c r="W198" s="245"/>
      <c r="X198" s="245"/>
      <c r="AG198" t="s">
        <v>137</v>
      </c>
    </row>
    <row r="199" spans="1:60" outlineLevel="1" x14ac:dyDescent="0.2">
      <c r="A199" s="252">
        <v>60</v>
      </c>
      <c r="B199" s="253" t="s">
        <v>312</v>
      </c>
      <c r="C199" s="271" t="s">
        <v>313</v>
      </c>
      <c r="D199" s="254" t="s">
        <v>140</v>
      </c>
      <c r="E199" s="255">
        <v>13.68</v>
      </c>
      <c r="F199" s="256"/>
      <c r="G199" s="257">
        <f>ROUND(E199*F199,2)</f>
        <v>0</v>
      </c>
      <c r="H199" s="256"/>
      <c r="I199" s="257">
        <f>ROUND(E199*H199,2)</f>
        <v>0</v>
      </c>
      <c r="J199" s="256"/>
      <c r="K199" s="257">
        <f>ROUND(E199*J199,2)</f>
        <v>0</v>
      </c>
      <c r="L199" s="257">
        <v>15</v>
      </c>
      <c r="M199" s="257">
        <f>G199*(1+L199/100)</f>
        <v>0</v>
      </c>
      <c r="N199" s="257">
        <v>2.1000000000000001E-4</v>
      </c>
      <c r="O199" s="257">
        <f>ROUND(E199*N199,2)</f>
        <v>0</v>
      </c>
      <c r="P199" s="257">
        <v>0</v>
      </c>
      <c r="Q199" s="257">
        <f>ROUND(E199*P199,2)</f>
        <v>0</v>
      </c>
      <c r="R199" s="257"/>
      <c r="S199" s="257" t="s">
        <v>141</v>
      </c>
      <c r="T199" s="258" t="s">
        <v>141</v>
      </c>
      <c r="U199" s="235">
        <v>0.05</v>
      </c>
      <c r="V199" s="235">
        <f>ROUND(E199*U199,2)</f>
        <v>0.68</v>
      </c>
      <c r="W199" s="235"/>
      <c r="X199" s="235" t="s">
        <v>142</v>
      </c>
      <c r="Y199" s="216"/>
      <c r="Z199" s="216"/>
      <c r="AA199" s="216"/>
      <c r="AB199" s="216"/>
      <c r="AC199" s="216"/>
      <c r="AD199" s="216"/>
      <c r="AE199" s="216"/>
      <c r="AF199" s="216"/>
      <c r="AG199" s="216" t="s">
        <v>143</v>
      </c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</row>
    <row r="200" spans="1:60" outlineLevel="1" x14ac:dyDescent="0.2">
      <c r="A200" s="233"/>
      <c r="B200" s="234"/>
      <c r="C200" s="273" t="s">
        <v>314</v>
      </c>
      <c r="D200" s="259"/>
      <c r="E200" s="259"/>
      <c r="F200" s="259"/>
      <c r="G200" s="259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16"/>
      <c r="Z200" s="216"/>
      <c r="AA200" s="216"/>
      <c r="AB200" s="216"/>
      <c r="AC200" s="216"/>
      <c r="AD200" s="216"/>
      <c r="AE200" s="216"/>
      <c r="AF200" s="216"/>
      <c r="AG200" s="216" t="s">
        <v>153</v>
      </c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</row>
    <row r="201" spans="1:60" outlineLevel="1" x14ac:dyDescent="0.2">
      <c r="A201" s="233"/>
      <c r="B201" s="234"/>
      <c r="C201" s="272" t="s">
        <v>207</v>
      </c>
      <c r="D201" s="236"/>
      <c r="E201" s="237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16"/>
      <c r="Z201" s="216"/>
      <c r="AA201" s="216"/>
      <c r="AB201" s="216"/>
      <c r="AC201" s="216"/>
      <c r="AD201" s="216"/>
      <c r="AE201" s="216"/>
      <c r="AF201" s="216"/>
      <c r="AG201" s="216" t="s">
        <v>145</v>
      </c>
      <c r="AH201" s="216">
        <v>0</v>
      </c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</row>
    <row r="202" spans="1:60" outlineLevel="1" x14ac:dyDescent="0.2">
      <c r="A202" s="233"/>
      <c r="B202" s="234"/>
      <c r="C202" s="272" t="s">
        <v>180</v>
      </c>
      <c r="D202" s="236"/>
      <c r="E202" s="237">
        <v>15.12</v>
      </c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16"/>
      <c r="Z202" s="216"/>
      <c r="AA202" s="216"/>
      <c r="AB202" s="216"/>
      <c r="AC202" s="216"/>
      <c r="AD202" s="216"/>
      <c r="AE202" s="216"/>
      <c r="AF202" s="216"/>
      <c r="AG202" s="216" t="s">
        <v>145</v>
      </c>
      <c r="AH202" s="216">
        <v>0</v>
      </c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</row>
    <row r="203" spans="1:60" outlineLevel="1" x14ac:dyDescent="0.2">
      <c r="A203" s="233"/>
      <c r="B203" s="234"/>
      <c r="C203" s="272" t="s">
        <v>181</v>
      </c>
      <c r="D203" s="236"/>
      <c r="E203" s="237">
        <v>-1.44</v>
      </c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16"/>
      <c r="Z203" s="216"/>
      <c r="AA203" s="216"/>
      <c r="AB203" s="216"/>
      <c r="AC203" s="216"/>
      <c r="AD203" s="216"/>
      <c r="AE203" s="216"/>
      <c r="AF203" s="216"/>
      <c r="AG203" s="216" t="s">
        <v>145</v>
      </c>
      <c r="AH203" s="216">
        <v>0</v>
      </c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</row>
    <row r="204" spans="1:60" outlineLevel="1" x14ac:dyDescent="0.2">
      <c r="A204" s="252">
        <v>61</v>
      </c>
      <c r="B204" s="253" t="s">
        <v>315</v>
      </c>
      <c r="C204" s="271" t="s">
        <v>316</v>
      </c>
      <c r="D204" s="254" t="s">
        <v>140</v>
      </c>
      <c r="E204" s="255">
        <v>13.68</v>
      </c>
      <c r="F204" s="256"/>
      <c r="G204" s="257">
        <f>ROUND(E204*F204,2)</f>
        <v>0</v>
      </c>
      <c r="H204" s="256"/>
      <c r="I204" s="257">
        <f>ROUND(E204*H204,2)</f>
        <v>0</v>
      </c>
      <c r="J204" s="256"/>
      <c r="K204" s="257">
        <f>ROUND(E204*J204,2)</f>
        <v>0</v>
      </c>
      <c r="L204" s="257">
        <v>15</v>
      </c>
      <c r="M204" s="257">
        <f>G204*(1+L204/100)</f>
        <v>0</v>
      </c>
      <c r="N204" s="257">
        <v>5.2399999999999999E-3</v>
      </c>
      <c r="O204" s="257">
        <f>ROUND(E204*N204,2)</f>
        <v>7.0000000000000007E-2</v>
      </c>
      <c r="P204" s="257">
        <v>0</v>
      </c>
      <c r="Q204" s="257">
        <f>ROUND(E204*P204,2)</f>
        <v>0</v>
      </c>
      <c r="R204" s="257"/>
      <c r="S204" s="257" t="s">
        <v>141</v>
      </c>
      <c r="T204" s="258" t="s">
        <v>141</v>
      </c>
      <c r="U204" s="235">
        <v>0.95840000000000003</v>
      </c>
      <c r="V204" s="235">
        <f>ROUND(E204*U204,2)</f>
        <v>13.11</v>
      </c>
      <c r="W204" s="235"/>
      <c r="X204" s="235" t="s">
        <v>142</v>
      </c>
      <c r="Y204" s="216"/>
      <c r="Z204" s="216"/>
      <c r="AA204" s="216"/>
      <c r="AB204" s="216"/>
      <c r="AC204" s="216"/>
      <c r="AD204" s="216"/>
      <c r="AE204" s="216"/>
      <c r="AF204" s="216"/>
      <c r="AG204" s="216" t="s">
        <v>143</v>
      </c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</row>
    <row r="205" spans="1:60" outlineLevel="1" x14ac:dyDescent="0.2">
      <c r="A205" s="233"/>
      <c r="B205" s="234"/>
      <c r="C205" s="272" t="s">
        <v>207</v>
      </c>
      <c r="D205" s="236"/>
      <c r="E205" s="237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16"/>
      <c r="Z205" s="216"/>
      <c r="AA205" s="216"/>
      <c r="AB205" s="216"/>
      <c r="AC205" s="216"/>
      <c r="AD205" s="216"/>
      <c r="AE205" s="216"/>
      <c r="AF205" s="216"/>
      <c r="AG205" s="216" t="s">
        <v>145</v>
      </c>
      <c r="AH205" s="216">
        <v>0</v>
      </c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</row>
    <row r="206" spans="1:60" outlineLevel="1" x14ac:dyDescent="0.2">
      <c r="A206" s="233"/>
      <c r="B206" s="234"/>
      <c r="C206" s="272" t="s">
        <v>180</v>
      </c>
      <c r="D206" s="236"/>
      <c r="E206" s="237">
        <v>15.12</v>
      </c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16"/>
      <c r="Z206" s="216"/>
      <c r="AA206" s="216"/>
      <c r="AB206" s="216"/>
      <c r="AC206" s="216"/>
      <c r="AD206" s="216"/>
      <c r="AE206" s="216"/>
      <c r="AF206" s="216"/>
      <c r="AG206" s="216" t="s">
        <v>145</v>
      </c>
      <c r="AH206" s="216">
        <v>0</v>
      </c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</row>
    <row r="207" spans="1:60" outlineLevel="1" x14ac:dyDescent="0.2">
      <c r="A207" s="233"/>
      <c r="B207" s="234"/>
      <c r="C207" s="272" t="s">
        <v>181</v>
      </c>
      <c r="D207" s="236"/>
      <c r="E207" s="237">
        <v>-1.44</v>
      </c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16"/>
      <c r="Z207" s="216"/>
      <c r="AA207" s="216"/>
      <c r="AB207" s="216"/>
      <c r="AC207" s="216"/>
      <c r="AD207" s="216"/>
      <c r="AE207" s="216"/>
      <c r="AF207" s="216"/>
      <c r="AG207" s="216" t="s">
        <v>145</v>
      </c>
      <c r="AH207" s="216">
        <v>0</v>
      </c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</row>
    <row r="208" spans="1:60" outlineLevel="1" x14ac:dyDescent="0.2">
      <c r="A208" s="252">
        <v>62</v>
      </c>
      <c r="B208" s="253" t="s">
        <v>317</v>
      </c>
      <c r="C208" s="271" t="s">
        <v>318</v>
      </c>
      <c r="D208" s="254" t="s">
        <v>140</v>
      </c>
      <c r="E208" s="255">
        <v>15.048</v>
      </c>
      <c r="F208" s="256"/>
      <c r="G208" s="257">
        <f>ROUND(E208*F208,2)</f>
        <v>0</v>
      </c>
      <c r="H208" s="256"/>
      <c r="I208" s="257">
        <f>ROUND(E208*H208,2)</f>
        <v>0</v>
      </c>
      <c r="J208" s="256"/>
      <c r="K208" s="257">
        <f>ROUND(E208*J208,2)</f>
        <v>0</v>
      </c>
      <c r="L208" s="257">
        <v>15</v>
      </c>
      <c r="M208" s="257">
        <f>G208*(1+L208/100)</f>
        <v>0</v>
      </c>
      <c r="N208" s="257">
        <v>1.2200000000000001E-2</v>
      </c>
      <c r="O208" s="257">
        <f>ROUND(E208*N208,2)</f>
        <v>0.18</v>
      </c>
      <c r="P208" s="257">
        <v>0</v>
      </c>
      <c r="Q208" s="257">
        <f>ROUND(E208*P208,2)</f>
        <v>0</v>
      </c>
      <c r="R208" s="257" t="s">
        <v>244</v>
      </c>
      <c r="S208" s="257" t="s">
        <v>141</v>
      </c>
      <c r="T208" s="258" t="s">
        <v>141</v>
      </c>
      <c r="U208" s="235">
        <v>0</v>
      </c>
      <c r="V208" s="235">
        <f>ROUND(E208*U208,2)</f>
        <v>0</v>
      </c>
      <c r="W208" s="235"/>
      <c r="X208" s="235" t="s">
        <v>245</v>
      </c>
      <c r="Y208" s="216"/>
      <c r="Z208" s="216"/>
      <c r="AA208" s="216"/>
      <c r="AB208" s="216"/>
      <c r="AC208" s="216"/>
      <c r="AD208" s="216"/>
      <c r="AE208" s="216"/>
      <c r="AF208" s="216"/>
      <c r="AG208" s="216" t="s">
        <v>246</v>
      </c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</row>
    <row r="209" spans="1:60" outlineLevel="1" x14ac:dyDescent="0.2">
      <c r="A209" s="233"/>
      <c r="B209" s="234"/>
      <c r="C209" s="272" t="s">
        <v>207</v>
      </c>
      <c r="D209" s="236"/>
      <c r="E209" s="237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16"/>
      <c r="Z209" s="216"/>
      <c r="AA209" s="216"/>
      <c r="AB209" s="216"/>
      <c r="AC209" s="216"/>
      <c r="AD209" s="216"/>
      <c r="AE209" s="216"/>
      <c r="AF209" s="216"/>
      <c r="AG209" s="216" t="s">
        <v>145</v>
      </c>
      <c r="AH209" s="216">
        <v>0</v>
      </c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</row>
    <row r="210" spans="1:60" outlineLevel="1" x14ac:dyDescent="0.2">
      <c r="A210" s="233"/>
      <c r="B210" s="234"/>
      <c r="C210" s="272" t="s">
        <v>180</v>
      </c>
      <c r="D210" s="236"/>
      <c r="E210" s="237">
        <v>15.12</v>
      </c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16"/>
      <c r="Z210" s="216"/>
      <c r="AA210" s="216"/>
      <c r="AB210" s="216"/>
      <c r="AC210" s="216"/>
      <c r="AD210" s="216"/>
      <c r="AE210" s="216"/>
      <c r="AF210" s="216"/>
      <c r="AG210" s="216" t="s">
        <v>145</v>
      </c>
      <c r="AH210" s="216">
        <v>0</v>
      </c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</row>
    <row r="211" spans="1:60" outlineLevel="1" x14ac:dyDescent="0.2">
      <c r="A211" s="233"/>
      <c r="B211" s="234"/>
      <c r="C211" s="272" t="s">
        <v>181</v>
      </c>
      <c r="D211" s="236"/>
      <c r="E211" s="237">
        <v>-1.44</v>
      </c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16"/>
      <c r="Z211" s="216"/>
      <c r="AA211" s="216"/>
      <c r="AB211" s="216"/>
      <c r="AC211" s="216"/>
      <c r="AD211" s="216"/>
      <c r="AE211" s="216"/>
      <c r="AF211" s="216"/>
      <c r="AG211" s="216" t="s">
        <v>145</v>
      </c>
      <c r="AH211" s="216">
        <v>0</v>
      </c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</row>
    <row r="212" spans="1:60" outlineLevel="1" x14ac:dyDescent="0.2">
      <c r="A212" s="233"/>
      <c r="B212" s="234"/>
      <c r="C212" s="276" t="s">
        <v>306</v>
      </c>
      <c r="D212" s="241"/>
      <c r="E212" s="242">
        <v>1.3680000000000001</v>
      </c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16"/>
      <c r="Z212" s="216"/>
      <c r="AA212" s="216"/>
      <c r="AB212" s="216"/>
      <c r="AC212" s="216"/>
      <c r="AD212" s="216"/>
      <c r="AE212" s="216"/>
      <c r="AF212" s="216"/>
      <c r="AG212" s="216" t="s">
        <v>145</v>
      </c>
      <c r="AH212" s="216">
        <v>4</v>
      </c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</row>
    <row r="213" spans="1:60" outlineLevel="1" x14ac:dyDescent="0.2">
      <c r="A213" s="252">
        <v>63</v>
      </c>
      <c r="B213" s="253" t="s">
        <v>319</v>
      </c>
      <c r="C213" s="271" t="s">
        <v>320</v>
      </c>
      <c r="D213" s="254" t="s">
        <v>222</v>
      </c>
      <c r="E213" s="255">
        <v>8.4</v>
      </c>
      <c r="F213" s="256"/>
      <c r="G213" s="257">
        <f>ROUND(E213*F213,2)</f>
        <v>0</v>
      </c>
      <c r="H213" s="256"/>
      <c r="I213" s="257">
        <f>ROUND(E213*H213,2)</f>
        <v>0</v>
      </c>
      <c r="J213" s="256"/>
      <c r="K213" s="257">
        <f>ROUND(E213*J213,2)</f>
        <v>0</v>
      </c>
      <c r="L213" s="257">
        <v>15</v>
      </c>
      <c r="M213" s="257">
        <f>G213*(1+L213/100)</f>
        <v>0</v>
      </c>
      <c r="N213" s="257">
        <v>1E-4</v>
      </c>
      <c r="O213" s="257">
        <f>ROUND(E213*N213,2)</f>
        <v>0</v>
      </c>
      <c r="P213" s="257">
        <v>0</v>
      </c>
      <c r="Q213" s="257">
        <f>ROUND(E213*P213,2)</f>
        <v>0</v>
      </c>
      <c r="R213" s="257"/>
      <c r="S213" s="257" t="s">
        <v>141</v>
      </c>
      <c r="T213" s="258" t="s">
        <v>141</v>
      </c>
      <c r="U213" s="235">
        <v>0.12</v>
      </c>
      <c r="V213" s="235">
        <f>ROUND(E213*U213,2)</f>
        <v>1.01</v>
      </c>
      <c r="W213" s="235"/>
      <c r="X213" s="235" t="s">
        <v>142</v>
      </c>
      <c r="Y213" s="216"/>
      <c r="Z213" s="216"/>
      <c r="AA213" s="216"/>
      <c r="AB213" s="216"/>
      <c r="AC213" s="216"/>
      <c r="AD213" s="216"/>
      <c r="AE213" s="216"/>
      <c r="AF213" s="216"/>
      <c r="AG213" s="216" t="s">
        <v>143</v>
      </c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</row>
    <row r="214" spans="1:60" outlineLevel="1" x14ac:dyDescent="0.2">
      <c r="A214" s="233"/>
      <c r="B214" s="234"/>
      <c r="C214" s="272" t="s">
        <v>207</v>
      </c>
      <c r="D214" s="236"/>
      <c r="E214" s="237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16"/>
      <c r="Z214" s="216"/>
      <c r="AA214" s="216"/>
      <c r="AB214" s="216"/>
      <c r="AC214" s="216"/>
      <c r="AD214" s="216"/>
      <c r="AE214" s="216"/>
      <c r="AF214" s="216"/>
      <c r="AG214" s="216" t="s">
        <v>145</v>
      </c>
      <c r="AH214" s="216">
        <v>0</v>
      </c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</row>
    <row r="215" spans="1:60" outlineLevel="1" x14ac:dyDescent="0.2">
      <c r="A215" s="233"/>
      <c r="B215" s="234"/>
      <c r="C215" s="272" t="s">
        <v>224</v>
      </c>
      <c r="D215" s="236"/>
      <c r="E215" s="237">
        <v>8.4</v>
      </c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16"/>
      <c r="Z215" s="216"/>
      <c r="AA215" s="216"/>
      <c r="AB215" s="216"/>
      <c r="AC215" s="216"/>
      <c r="AD215" s="216"/>
      <c r="AE215" s="216"/>
      <c r="AF215" s="216"/>
      <c r="AG215" s="216" t="s">
        <v>145</v>
      </c>
      <c r="AH215" s="216">
        <v>0</v>
      </c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</row>
    <row r="216" spans="1:60" outlineLevel="1" x14ac:dyDescent="0.2">
      <c r="A216" s="252">
        <v>64</v>
      </c>
      <c r="B216" s="253" t="s">
        <v>321</v>
      </c>
      <c r="C216" s="271" t="s">
        <v>322</v>
      </c>
      <c r="D216" s="254" t="s">
        <v>222</v>
      </c>
      <c r="E216" s="255">
        <v>5.3</v>
      </c>
      <c r="F216" s="256"/>
      <c r="G216" s="257">
        <f>ROUND(E216*F216,2)</f>
        <v>0</v>
      </c>
      <c r="H216" s="256"/>
      <c r="I216" s="257">
        <f>ROUND(E216*H216,2)</f>
        <v>0</v>
      </c>
      <c r="J216" s="256"/>
      <c r="K216" s="257">
        <f>ROUND(E216*J216,2)</f>
        <v>0</v>
      </c>
      <c r="L216" s="257">
        <v>15</v>
      </c>
      <c r="M216" s="257">
        <f>G216*(1+L216/100)</f>
        <v>0</v>
      </c>
      <c r="N216" s="257">
        <v>1E-4</v>
      </c>
      <c r="O216" s="257">
        <f>ROUND(E216*N216,2)</f>
        <v>0</v>
      </c>
      <c r="P216" s="257">
        <v>0</v>
      </c>
      <c r="Q216" s="257">
        <f>ROUND(E216*P216,2)</f>
        <v>0</v>
      </c>
      <c r="R216" s="257"/>
      <c r="S216" s="257" t="s">
        <v>141</v>
      </c>
      <c r="T216" s="258" t="s">
        <v>141</v>
      </c>
      <c r="U216" s="235">
        <v>0.12</v>
      </c>
      <c r="V216" s="235">
        <f>ROUND(E216*U216,2)</f>
        <v>0.64</v>
      </c>
      <c r="W216" s="235"/>
      <c r="X216" s="235" t="s">
        <v>142</v>
      </c>
      <c r="Y216" s="216"/>
      <c r="Z216" s="216"/>
      <c r="AA216" s="216"/>
      <c r="AB216" s="216"/>
      <c r="AC216" s="216"/>
      <c r="AD216" s="216"/>
      <c r="AE216" s="216"/>
      <c r="AF216" s="216"/>
      <c r="AG216" s="216" t="s">
        <v>143</v>
      </c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</row>
    <row r="217" spans="1:60" outlineLevel="1" x14ac:dyDescent="0.2">
      <c r="A217" s="233"/>
      <c r="B217" s="234"/>
      <c r="C217" s="272" t="s">
        <v>207</v>
      </c>
      <c r="D217" s="236"/>
      <c r="E217" s="237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16"/>
      <c r="Z217" s="216"/>
      <c r="AA217" s="216"/>
      <c r="AB217" s="216"/>
      <c r="AC217" s="216"/>
      <c r="AD217" s="216"/>
      <c r="AE217" s="216"/>
      <c r="AF217" s="216"/>
      <c r="AG217" s="216" t="s">
        <v>145</v>
      </c>
      <c r="AH217" s="216">
        <v>0</v>
      </c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</row>
    <row r="218" spans="1:60" outlineLevel="1" x14ac:dyDescent="0.2">
      <c r="A218" s="233"/>
      <c r="B218" s="234"/>
      <c r="C218" s="272" t="s">
        <v>323</v>
      </c>
      <c r="D218" s="236"/>
      <c r="E218" s="237">
        <v>3.6</v>
      </c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16"/>
      <c r="Z218" s="216"/>
      <c r="AA218" s="216"/>
      <c r="AB218" s="216"/>
      <c r="AC218" s="216"/>
      <c r="AD218" s="216"/>
      <c r="AE218" s="216"/>
      <c r="AF218" s="216"/>
      <c r="AG218" s="216" t="s">
        <v>145</v>
      </c>
      <c r="AH218" s="216">
        <v>0</v>
      </c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</row>
    <row r="219" spans="1:60" outlineLevel="1" x14ac:dyDescent="0.2">
      <c r="A219" s="233"/>
      <c r="B219" s="234"/>
      <c r="C219" s="272" t="s">
        <v>324</v>
      </c>
      <c r="D219" s="236"/>
      <c r="E219" s="237">
        <v>1.7</v>
      </c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16"/>
      <c r="Z219" s="216"/>
      <c r="AA219" s="216"/>
      <c r="AB219" s="216"/>
      <c r="AC219" s="216"/>
      <c r="AD219" s="216"/>
      <c r="AE219" s="216"/>
      <c r="AF219" s="216"/>
      <c r="AG219" s="216" t="s">
        <v>145</v>
      </c>
      <c r="AH219" s="216">
        <v>0</v>
      </c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</row>
    <row r="220" spans="1:60" outlineLevel="1" x14ac:dyDescent="0.2">
      <c r="A220" s="252">
        <v>65</v>
      </c>
      <c r="B220" s="253" t="s">
        <v>325</v>
      </c>
      <c r="C220" s="271" t="s">
        <v>326</v>
      </c>
      <c r="D220" s="254" t="s">
        <v>222</v>
      </c>
      <c r="E220" s="255">
        <v>7.2</v>
      </c>
      <c r="F220" s="256"/>
      <c r="G220" s="257">
        <f>ROUND(E220*F220,2)</f>
        <v>0</v>
      </c>
      <c r="H220" s="256"/>
      <c r="I220" s="257">
        <f>ROUND(E220*H220,2)</f>
        <v>0</v>
      </c>
      <c r="J220" s="256"/>
      <c r="K220" s="257">
        <f>ROUND(E220*J220,2)</f>
        <v>0</v>
      </c>
      <c r="L220" s="257">
        <v>15</v>
      </c>
      <c r="M220" s="257">
        <f>G220*(1+L220/100)</f>
        <v>0</v>
      </c>
      <c r="N220" s="257">
        <v>4.0000000000000003E-5</v>
      </c>
      <c r="O220" s="257">
        <f>ROUND(E220*N220,2)</f>
        <v>0</v>
      </c>
      <c r="P220" s="257">
        <v>0</v>
      </c>
      <c r="Q220" s="257">
        <f>ROUND(E220*P220,2)</f>
        <v>0</v>
      </c>
      <c r="R220" s="257"/>
      <c r="S220" s="257" t="s">
        <v>150</v>
      </c>
      <c r="T220" s="258" t="s">
        <v>151</v>
      </c>
      <c r="U220" s="235">
        <v>7.0000000000000007E-2</v>
      </c>
      <c r="V220" s="235">
        <f>ROUND(E220*U220,2)</f>
        <v>0.5</v>
      </c>
      <c r="W220" s="235"/>
      <c r="X220" s="235" t="s">
        <v>142</v>
      </c>
      <c r="Y220" s="216"/>
      <c r="Z220" s="216"/>
      <c r="AA220" s="216"/>
      <c r="AB220" s="216"/>
      <c r="AC220" s="216"/>
      <c r="AD220" s="216"/>
      <c r="AE220" s="216"/>
      <c r="AF220" s="216"/>
      <c r="AG220" s="216" t="s">
        <v>143</v>
      </c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</row>
    <row r="221" spans="1:60" outlineLevel="1" x14ac:dyDescent="0.2">
      <c r="A221" s="233"/>
      <c r="B221" s="234"/>
      <c r="C221" s="273" t="s">
        <v>327</v>
      </c>
      <c r="D221" s="259"/>
      <c r="E221" s="259"/>
      <c r="F221" s="259"/>
      <c r="G221" s="259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16"/>
      <c r="Z221" s="216"/>
      <c r="AA221" s="216"/>
      <c r="AB221" s="216"/>
      <c r="AC221" s="216"/>
      <c r="AD221" s="216"/>
      <c r="AE221" s="216"/>
      <c r="AF221" s="216"/>
      <c r="AG221" s="216" t="s">
        <v>153</v>
      </c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</row>
    <row r="222" spans="1:60" outlineLevel="1" x14ac:dyDescent="0.2">
      <c r="A222" s="233"/>
      <c r="B222" s="234"/>
      <c r="C222" s="272" t="s">
        <v>207</v>
      </c>
      <c r="D222" s="236"/>
      <c r="E222" s="237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16"/>
      <c r="Z222" s="216"/>
      <c r="AA222" s="216"/>
      <c r="AB222" s="216"/>
      <c r="AC222" s="216"/>
      <c r="AD222" s="216"/>
      <c r="AE222" s="216"/>
      <c r="AF222" s="216"/>
      <c r="AG222" s="216" t="s">
        <v>145</v>
      </c>
      <c r="AH222" s="216">
        <v>0</v>
      </c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</row>
    <row r="223" spans="1:60" outlineLevel="1" x14ac:dyDescent="0.2">
      <c r="A223" s="233"/>
      <c r="B223" s="234"/>
      <c r="C223" s="272" t="s">
        <v>227</v>
      </c>
      <c r="D223" s="236"/>
      <c r="E223" s="237">
        <v>7.2</v>
      </c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16"/>
      <c r="Z223" s="216"/>
      <c r="AA223" s="216"/>
      <c r="AB223" s="216"/>
      <c r="AC223" s="216"/>
      <c r="AD223" s="216"/>
      <c r="AE223" s="216"/>
      <c r="AF223" s="216"/>
      <c r="AG223" s="216" t="s">
        <v>145</v>
      </c>
      <c r="AH223" s="216">
        <v>0</v>
      </c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</row>
    <row r="224" spans="1:60" outlineLevel="1" x14ac:dyDescent="0.2">
      <c r="A224" s="262">
        <v>66</v>
      </c>
      <c r="B224" s="263" t="s">
        <v>328</v>
      </c>
      <c r="C224" s="275" t="s">
        <v>329</v>
      </c>
      <c r="D224" s="264" t="s">
        <v>210</v>
      </c>
      <c r="E224" s="265">
        <v>0.25979999999999998</v>
      </c>
      <c r="F224" s="266"/>
      <c r="G224" s="267">
        <f>ROUND(E224*F224,2)</f>
        <v>0</v>
      </c>
      <c r="H224" s="266"/>
      <c r="I224" s="267">
        <f>ROUND(E224*H224,2)</f>
        <v>0</v>
      </c>
      <c r="J224" s="266"/>
      <c r="K224" s="267">
        <f>ROUND(E224*J224,2)</f>
        <v>0</v>
      </c>
      <c r="L224" s="267">
        <v>15</v>
      </c>
      <c r="M224" s="267">
        <f>G224*(1+L224/100)</f>
        <v>0</v>
      </c>
      <c r="N224" s="267">
        <v>0</v>
      </c>
      <c r="O224" s="267">
        <f>ROUND(E224*N224,2)</f>
        <v>0</v>
      </c>
      <c r="P224" s="267">
        <v>0</v>
      </c>
      <c r="Q224" s="267">
        <f>ROUND(E224*P224,2)</f>
        <v>0</v>
      </c>
      <c r="R224" s="267"/>
      <c r="S224" s="267" t="s">
        <v>141</v>
      </c>
      <c r="T224" s="268" t="s">
        <v>141</v>
      </c>
      <c r="U224" s="235">
        <v>1.3049999999999999</v>
      </c>
      <c r="V224" s="235">
        <f>ROUND(E224*U224,2)</f>
        <v>0.34</v>
      </c>
      <c r="W224" s="235"/>
      <c r="X224" s="235" t="s">
        <v>211</v>
      </c>
      <c r="Y224" s="216"/>
      <c r="Z224" s="216"/>
      <c r="AA224" s="216"/>
      <c r="AB224" s="216"/>
      <c r="AC224" s="216"/>
      <c r="AD224" s="216"/>
      <c r="AE224" s="216"/>
      <c r="AF224" s="216"/>
      <c r="AG224" s="216" t="s">
        <v>212</v>
      </c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</row>
    <row r="225" spans="1:60" x14ac:dyDescent="0.2">
      <c r="A225" s="246" t="s">
        <v>136</v>
      </c>
      <c r="B225" s="247" t="s">
        <v>100</v>
      </c>
      <c r="C225" s="270" t="s">
        <v>101</v>
      </c>
      <c r="D225" s="248"/>
      <c r="E225" s="249"/>
      <c r="F225" s="250"/>
      <c r="G225" s="250">
        <f>SUMIF(AG226:AG253,"&lt;&gt;NOR",G226:G253)</f>
        <v>0</v>
      </c>
      <c r="H225" s="250"/>
      <c r="I225" s="250">
        <f>SUM(I226:I253)</f>
        <v>0</v>
      </c>
      <c r="J225" s="250"/>
      <c r="K225" s="250">
        <f>SUM(K226:K253)</f>
        <v>0</v>
      </c>
      <c r="L225" s="250"/>
      <c r="M225" s="250">
        <f>SUM(M226:M253)</f>
        <v>0</v>
      </c>
      <c r="N225" s="250"/>
      <c r="O225" s="250">
        <f>SUM(O226:O253)</f>
        <v>0</v>
      </c>
      <c r="P225" s="250"/>
      <c r="Q225" s="250">
        <f>SUM(Q226:Q253)</f>
        <v>0</v>
      </c>
      <c r="R225" s="250"/>
      <c r="S225" s="250"/>
      <c r="T225" s="251"/>
      <c r="U225" s="245"/>
      <c r="V225" s="245">
        <f>SUM(V226:V253)</f>
        <v>5.5299999999999994</v>
      </c>
      <c r="W225" s="245"/>
      <c r="X225" s="245"/>
      <c r="AG225" t="s">
        <v>137</v>
      </c>
    </row>
    <row r="226" spans="1:60" outlineLevel="1" x14ac:dyDescent="0.2">
      <c r="A226" s="252">
        <v>67</v>
      </c>
      <c r="B226" s="253" t="s">
        <v>330</v>
      </c>
      <c r="C226" s="271" t="s">
        <v>331</v>
      </c>
      <c r="D226" s="254" t="s">
        <v>140</v>
      </c>
      <c r="E226" s="255">
        <v>1.9330000000000001</v>
      </c>
      <c r="F226" s="256"/>
      <c r="G226" s="257">
        <f>ROUND(E226*F226,2)</f>
        <v>0</v>
      </c>
      <c r="H226" s="256"/>
      <c r="I226" s="257">
        <f>ROUND(E226*H226,2)</f>
        <v>0</v>
      </c>
      <c r="J226" s="256"/>
      <c r="K226" s="257">
        <f>ROUND(E226*J226,2)</f>
        <v>0</v>
      </c>
      <c r="L226" s="257">
        <v>15</v>
      </c>
      <c r="M226" s="257">
        <f>G226*(1+L226/100)</f>
        <v>0</v>
      </c>
      <c r="N226" s="257">
        <v>1.4999999999999999E-4</v>
      </c>
      <c r="O226" s="257">
        <f>ROUND(E226*N226,2)</f>
        <v>0</v>
      </c>
      <c r="P226" s="257">
        <v>0</v>
      </c>
      <c r="Q226" s="257">
        <f>ROUND(E226*P226,2)</f>
        <v>0</v>
      </c>
      <c r="R226" s="257"/>
      <c r="S226" s="257" t="s">
        <v>141</v>
      </c>
      <c r="T226" s="258" t="s">
        <v>141</v>
      </c>
      <c r="U226" s="235">
        <v>0.22800000000000001</v>
      </c>
      <c r="V226" s="235">
        <f>ROUND(E226*U226,2)</f>
        <v>0.44</v>
      </c>
      <c r="W226" s="235"/>
      <c r="X226" s="235" t="s">
        <v>142</v>
      </c>
      <c r="Y226" s="216"/>
      <c r="Z226" s="216"/>
      <c r="AA226" s="216"/>
      <c r="AB226" s="216"/>
      <c r="AC226" s="216"/>
      <c r="AD226" s="216"/>
      <c r="AE226" s="216"/>
      <c r="AF226" s="216"/>
      <c r="AG226" s="216" t="s">
        <v>143</v>
      </c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</row>
    <row r="227" spans="1:60" outlineLevel="1" x14ac:dyDescent="0.2">
      <c r="A227" s="233"/>
      <c r="B227" s="234"/>
      <c r="C227" s="272" t="s">
        <v>332</v>
      </c>
      <c r="D227" s="236"/>
      <c r="E227" s="237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16"/>
      <c r="Z227" s="216"/>
      <c r="AA227" s="216"/>
      <c r="AB227" s="216"/>
      <c r="AC227" s="216"/>
      <c r="AD227" s="216"/>
      <c r="AE227" s="216"/>
      <c r="AF227" s="216"/>
      <c r="AG227" s="216" t="s">
        <v>145</v>
      </c>
      <c r="AH227" s="216">
        <v>0</v>
      </c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</row>
    <row r="228" spans="1:60" outlineLevel="1" x14ac:dyDescent="0.2">
      <c r="A228" s="233"/>
      <c r="B228" s="234"/>
      <c r="C228" s="272" t="s">
        <v>333</v>
      </c>
      <c r="D228" s="236"/>
      <c r="E228" s="237">
        <v>1</v>
      </c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16"/>
      <c r="Z228" s="216"/>
      <c r="AA228" s="216"/>
      <c r="AB228" s="216"/>
      <c r="AC228" s="216"/>
      <c r="AD228" s="216"/>
      <c r="AE228" s="216"/>
      <c r="AF228" s="216"/>
      <c r="AG228" s="216" t="s">
        <v>145</v>
      </c>
      <c r="AH228" s="216">
        <v>0</v>
      </c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</row>
    <row r="229" spans="1:60" outlineLevel="1" x14ac:dyDescent="0.2">
      <c r="A229" s="233"/>
      <c r="B229" s="234"/>
      <c r="C229" s="277" t="s">
        <v>334</v>
      </c>
      <c r="D229" s="243"/>
      <c r="E229" s="244">
        <v>1</v>
      </c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16"/>
      <c r="Z229" s="216"/>
      <c r="AA229" s="216"/>
      <c r="AB229" s="216"/>
      <c r="AC229" s="216"/>
      <c r="AD229" s="216"/>
      <c r="AE229" s="216"/>
      <c r="AF229" s="216"/>
      <c r="AG229" s="216" t="s">
        <v>145</v>
      </c>
      <c r="AH229" s="216">
        <v>1</v>
      </c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</row>
    <row r="230" spans="1:60" outlineLevel="1" x14ac:dyDescent="0.2">
      <c r="A230" s="233"/>
      <c r="B230" s="234"/>
      <c r="C230" s="272" t="s">
        <v>335</v>
      </c>
      <c r="D230" s="236"/>
      <c r="E230" s="237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16"/>
      <c r="Z230" s="216"/>
      <c r="AA230" s="216"/>
      <c r="AB230" s="216"/>
      <c r="AC230" s="216"/>
      <c r="AD230" s="216"/>
      <c r="AE230" s="216"/>
      <c r="AF230" s="216"/>
      <c r="AG230" s="216" t="s">
        <v>145</v>
      </c>
      <c r="AH230" s="216">
        <v>0</v>
      </c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</row>
    <row r="231" spans="1:60" outlineLevel="1" x14ac:dyDescent="0.2">
      <c r="A231" s="233"/>
      <c r="B231" s="234"/>
      <c r="C231" s="272" t="s">
        <v>336</v>
      </c>
      <c r="D231" s="236"/>
      <c r="E231" s="237">
        <v>0.47399999999999998</v>
      </c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16"/>
      <c r="Z231" s="216"/>
      <c r="AA231" s="216"/>
      <c r="AB231" s="216"/>
      <c r="AC231" s="216"/>
      <c r="AD231" s="216"/>
      <c r="AE231" s="216"/>
      <c r="AF231" s="216"/>
      <c r="AG231" s="216" t="s">
        <v>145</v>
      </c>
      <c r="AH231" s="216">
        <v>0</v>
      </c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</row>
    <row r="232" spans="1:60" outlineLevel="1" x14ac:dyDescent="0.2">
      <c r="A232" s="233"/>
      <c r="B232" s="234"/>
      <c r="C232" s="272" t="s">
        <v>337</v>
      </c>
      <c r="D232" s="236"/>
      <c r="E232" s="237">
        <v>0.45900000000000002</v>
      </c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16"/>
      <c r="Z232" s="216"/>
      <c r="AA232" s="216"/>
      <c r="AB232" s="216"/>
      <c r="AC232" s="216"/>
      <c r="AD232" s="216"/>
      <c r="AE232" s="216"/>
      <c r="AF232" s="216"/>
      <c r="AG232" s="216" t="s">
        <v>145</v>
      </c>
      <c r="AH232" s="216">
        <v>0</v>
      </c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</row>
    <row r="233" spans="1:60" outlineLevel="1" x14ac:dyDescent="0.2">
      <c r="A233" s="233"/>
      <c r="B233" s="234"/>
      <c r="C233" s="277" t="s">
        <v>334</v>
      </c>
      <c r="D233" s="243"/>
      <c r="E233" s="244">
        <v>0.93300000000000005</v>
      </c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16"/>
      <c r="Z233" s="216"/>
      <c r="AA233" s="216"/>
      <c r="AB233" s="216"/>
      <c r="AC233" s="216"/>
      <c r="AD233" s="216"/>
      <c r="AE233" s="216"/>
      <c r="AF233" s="216"/>
      <c r="AG233" s="216" t="s">
        <v>145</v>
      </c>
      <c r="AH233" s="216">
        <v>1</v>
      </c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</row>
    <row r="234" spans="1:60" outlineLevel="1" x14ac:dyDescent="0.2">
      <c r="A234" s="252">
        <v>68</v>
      </c>
      <c r="B234" s="253" t="s">
        <v>338</v>
      </c>
      <c r="C234" s="271" t="s">
        <v>339</v>
      </c>
      <c r="D234" s="254" t="s">
        <v>140</v>
      </c>
      <c r="E234" s="255">
        <v>1.9330000000000001</v>
      </c>
      <c r="F234" s="256"/>
      <c r="G234" s="257">
        <f>ROUND(E234*F234,2)</f>
        <v>0</v>
      </c>
      <c r="H234" s="256"/>
      <c r="I234" s="257">
        <f>ROUND(E234*H234,2)</f>
        <v>0</v>
      </c>
      <c r="J234" s="256"/>
      <c r="K234" s="257">
        <f>ROUND(E234*J234,2)</f>
        <v>0</v>
      </c>
      <c r="L234" s="257">
        <v>15</v>
      </c>
      <c r="M234" s="257">
        <f>G234*(1+L234/100)</f>
        <v>0</v>
      </c>
      <c r="N234" s="257">
        <v>3.1E-4</v>
      </c>
      <c r="O234" s="257">
        <f>ROUND(E234*N234,2)</f>
        <v>0</v>
      </c>
      <c r="P234" s="257">
        <v>0</v>
      </c>
      <c r="Q234" s="257">
        <f>ROUND(E234*P234,2)</f>
        <v>0</v>
      </c>
      <c r="R234" s="257"/>
      <c r="S234" s="257" t="s">
        <v>141</v>
      </c>
      <c r="T234" s="258" t="s">
        <v>141</v>
      </c>
      <c r="U234" s="235">
        <v>0.40300000000000002</v>
      </c>
      <c r="V234" s="235">
        <f>ROUND(E234*U234,2)</f>
        <v>0.78</v>
      </c>
      <c r="W234" s="235"/>
      <c r="X234" s="235" t="s">
        <v>142</v>
      </c>
      <c r="Y234" s="216"/>
      <c r="Z234" s="216"/>
      <c r="AA234" s="216"/>
      <c r="AB234" s="216"/>
      <c r="AC234" s="216"/>
      <c r="AD234" s="216"/>
      <c r="AE234" s="216"/>
      <c r="AF234" s="216"/>
      <c r="AG234" s="216" t="s">
        <v>143</v>
      </c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</row>
    <row r="235" spans="1:60" outlineLevel="1" x14ac:dyDescent="0.2">
      <c r="A235" s="233"/>
      <c r="B235" s="234"/>
      <c r="C235" s="273" t="s">
        <v>340</v>
      </c>
      <c r="D235" s="259"/>
      <c r="E235" s="259"/>
      <c r="F235" s="259"/>
      <c r="G235" s="259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16"/>
      <c r="Z235" s="216"/>
      <c r="AA235" s="216"/>
      <c r="AB235" s="216"/>
      <c r="AC235" s="216"/>
      <c r="AD235" s="216"/>
      <c r="AE235" s="216"/>
      <c r="AF235" s="216"/>
      <c r="AG235" s="216" t="s">
        <v>153</v>
      </c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</row>
    <row r="236" spans="1:60" outlineLevel="1" x14ac:dyDescent="0.2">
      <c r="A236" s="233"/>
      <c r="B236" s="234"/>
      <c r="C236" s="272" t="s">
        <v>332</v>
      </c>
      <c r="D236" s="236"/>
      <c r="E236" s="237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16"/>
      <c r="Z236" s="216"/>
      <c r="AA236" s="216"/>
      <c r="AB236" s="216"/>
      <c r="AC236" s="216"/>
      <c r="AD236" s="216"/>
      <c r="AE236" s="216"/>
      <c r="AF236" s="216"/>
      <c r="AG236" s="216" t="s">
        <v>145</v>
      </c>
      <c r="AH236" s="216">
        <v>0</v>
      </c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</row>
    <row r="237" spans="1:60" outlineLevel="1" x14ac:dyDescent="0.2">
      <c r="A237" s="233"/>
      <c r="B237" s="234"/>
      <c r="C237" s="272" t="s">
        <v>333</v>
      </c>
      <c r="D237" s="236"/>
      <c r="E237" s="237">
        <v>1</v>
      </c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16"/>
      <c r="Z237" s="216"/>
      <c r="AA237" s="216"/>
      <c r="AB237" s="216"/>
      <c r="AC237" s="216"/>
      <c r="AD237" s="216"/>
      <c r="AE237" s="216"/>
      <c r="AF237" s="216"/>
      <c r="AG237" s="216" t="s">
        <v>145</v>
      </c>
      <c r="AH237" s="216">
        <v>0</v>
      </c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</row>
    <row r="238" spans="1:60" outlineLevel="1" x14ac:dyDescent="0.2">
      <c r="A238" s="233"/>
      <c r="B238" s="234"/>
      <c r="C238" s="277" t="s">
        <v>334</v>
      </c>
      <c r="D238" s="243"/>
      <c r="E238" s="244">
        <v>1</v>
      </c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16"/>
      <c r="Z238" s="216"/>
      <c r="AA238" s="216"/>
      <c r="AB238" s="216"/>
      <c r="AC238" s="216"/>
      <c r="AD238" s="216"/>
      <c r="AE238" s="216"/>
      <c r="AF238" s="216"/>
      <c r="AG238" s="216" t="s">
        <v>145</v>
      </c>
      <c r="AH238" s="216">
        <v>1</v>
      </c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</row>
    <row r="239" spans="1:60" outlineLevel="1" x14ac:dyDescent="0.2">
      <c r="A239" s="233"/>
      <c r="B239" s="234"/>
      <c r="C239" s="272" t="s">
        <v>335</v>
      </c>
      <c r="D239" s="236"/>
      <c r="E239" s="237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16"/>
      <c r="Z239" s="216"/>
      <c r="AA239" s="216"/>
      <c r="AB239" s="216"/>
      <c r="AC239" s="216"/>
      <c r="AD239" s="216"/>
      <c r="AE239" s="216"/>
      <c r="AF239" s="216"/>
      <c r="AG239" s="216" t="s">
        <v>145</v>
      </c>
      <c r="AH239" s="216">
        <v>0</v>
      </c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</row>
    <row r="240" spans="1:60" outlineLevel="1" x14ac:dyDescent="0.2">
      <c r="A240" s="233"/>
      <c r="B240" s="234"/>
      <c r="C240" s="272" t="s">
        <v>336</v>
      </c>
      <c r="D240" s="236"/>
      <c r="E240" s="237">
        <v>0.47399999999999998</v>
      </c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16"/>
      <c r="Z240" s="216"/>
      <c r="AA240" s="216"/>
      <c r="AB240" s="216"/>
      <c r="AC240" s="216"/>
      <c r="AD240" s="216"/>
      <c r="AE240" s="216"/>
      <c r="AF240" s="216"/>
      <c r="AG240" s="216" t="s">
        <v>145</v>
      </c>
      <c r="AH240" s="216">
        <v>0</v>
      </c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</row>
    <row r="241" spans="1:60" outlineLevel="1" x14ac:dyDescent="0.2">
      <c r="A241" s="233"/>
      <c r="B241" s="234"/>
      <c r="C241" s="272" t="s">
        <v>337</v>
      </c>
      <c r="D241" s="236"/>
      <c r="E241" s="237">
        <v>0.45900000000000002</v>
      </c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16"/>
      <c r="Z241" s="216"/>
      <c r="AA241" s="216"/>
      <c r="AB241" s="216"/>
      <c r="AC241" s="216"/>
      <c r="AD241" s="216"/>
      <c r="AE241" s="216"/>
      <c r="AF241" s="216"/>
      <c r="AG241" s="216" t="s">
        <v>145</v>
      </c>
      <c r="AH241" s="216">
        <v>0</v>
      </c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</row>
    <row r="242" spans="1:60" outlineLevel="1" x14ac:dyDescent="0.2">
      <c r="A242" s="233"/>
      <c r="B242" s="234"/>
      <c r="C242" s="277" t="s">
        <v>334</v>
      </c>
      <c r="D242" s="243"/>
      <c r="E242" s="244">
        <v>0.93300000000000005</v>
      </c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16"/>
      <c r="Z242" s="216"/>
      <c r="AA242" s="216"/>
      <c r="AB242" s="216"/>
      <c r="AC242" s="216"/>
      <c r="AD242" s="216"/>
      <c r="AE242" s="216"/>
      <c r="AF242" s="216"/>
      <c r="AG242" s="216" t="s">
        <v>145</v>
      </c>
      <c r="AH242" s="216">
        <v>1</v>
      </c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</row>
    <row r="243" spans="1:60" outlineLevel="1" x14ac:dyDescent="0.2">
      <c r="A243" s="252">
        <v>69</v>
      </c>
      <c r="B243" s="253" t="s">
        <v>341</v>
      </c>
      <c r="C243" s="271" t="s">
        <v>342</v>
      </c>
      <c r="D243" s="254" t="s">
        <v>140</v>
      </c>
      <c r="E243" s="255">
        <v>5.6</v>
      </c>
      <c r="F243" s="256"/>
      <c r="G243" s="257">
        <f>ROUND(E243*F243,2)</f>
        <v>0</v>
      </c>
      <c r="H243" s="256"/>
      <c r="I243" s="257">
        <f>ROUND(E243*H243,2)</f>
        <v>0</v>
      </c>
      <c r="J243" s="256"/>
      <c r="K243" s="257">
        <f>ROUND(E243*J243,2)</f>
        <v>0</v>
      </c>
      <c r="L243" s="257">
        <v>15</v>
      </c>
      <c r="M243" s="257">
        <f>G243*(1+L243/100)</f>
        <v>0</v>
      </c>
      <c r="N243" s="257">
        <v>1.0000000000000001E-5</v>
      </c>
      <c r="O243" s="257">
        <f>ROUND(E243*N243,2)</f>
        <v>0</v>
      </c>
      <c r="P243" s="257">
        <v>0</v>
      </c>
      <c r="Q243" s="257">
        <f>ROUND(E243*P243,2)</f>
        <v>0</v>
      </c>
      <c r="R243" s="257"/>
      <c r="S243" s="257" t="s">
        <v>141</v>
      </c>
      <c r="T243" s="258" t="s">
        <v>141</v>
      </c>
      <c r="U243" s="235">
        <v>0.107</v>
      </c>
      <c r="V243" s="235">
        <f>ROUND(E243*U243,2)</f>
        <v>0.6</v>
      </c>
      <c r="W243" s="235"/>
      <c r="X243" s="235" t="s">
        <v>142</v>
      </c>
      <c r="Y243" s="216"/>
      <c r="Z243" s="216"/>
      <c r="AA243" s="216"/>
      <c r="AB243" s="216"/>
      <c r="AC243" s="216"/>
      <c r="AD243" s="216"/>
      <c r="AE243" s="216"/>
      <c r="AF243" s="216"/>
      <c r="AG243" s="216" t="s">
        <v>143</v>
      </c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</row>
    <row r="244" spans="1:60" outlineLevel="1" x14ac:dyDescent="0.2">
      <c r="A244" s="233"/>
      <c r="B244" s="234"/>
      <c r="C244" s="272" t="s">
        <v>343</v>
      </c>
      <c r="D244" s="236"/>
      <c r="E244" s="237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16"/>
      <c r="Z244" s="216"/>
      <c r="AA244" s="216"/>
      <c r="AB244" s="216"/>
      <c r="AC244" s="216"/>
      <c r="AD244" s="216"/>
      <c r="AE244" s="216"/>
      <c r="AF244" s="216"/>
      <c r="AG244" s="216" t="s">
        <v>145</v>
      </c>
      <c r="AH244" s="216">
        <v>0</v>
      </c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</row>
    <row r="245" spans="1:60" outlineLevel="1" x14ac:dyDescent="0.2">
      <c r="A245" s="233"/>
      <c r="B245" s="234"/>
      <c r="C245" s="272" t="s">
        <v>344</v>
      </c>
      <c r="D245" s="236"/>
      <c r="E245" s="237">
        <v>3.2</v>
      </c>
      <c r="F245" s="235"/>
      <c r="G245" s="235"/>
      <c r="H245" s="235"/>
      <c r="I245" s="235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16"/>
      <c r="Z245" s="216"/>
      <c r="AA245" s="216"/>
      <c r="AB245" s="216"/>
      <c r="AC245" s="216"/>
      <c r="AD245" s="216"/>
      <c r="AE245" s="216"/>
      <c r="AF245" s="216"/>
      <c r="AG245" s="216" t="s">
        <v>145</v>
      </c>
      <c r="AH245" s="216">
        <v>0</v>
      </c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</row>
    <row r="246" spans="1:60" outlineLevel="1" x14ac:dyDescent="0.2">
      <c r="A246" s="233"/>
      <c r="B246" s="234"/>
      <c r="C246" s="272" t="s">
        <v>345</v>
      </c>
      <c r="D246" s="236"/>
      <c r="E246" s="237">
        <v>2.4</v>
      </c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16"/>
      <c r="Z246" s="216"/>
      <c r="AA246" s="216"/>
      <c r="AB246" s="216"/>
      <c r="AC246" s="216"/>
      <c r="AD246" s="216"/>
      <c r="AE246" s="216"/>
      <c r="AF246" s="216"/>
      <c r="AG246" s="216" t="s">
        <v>145</v>
      </c>
      <c r="AH246" s="216">
        <v>0</v>
      </c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</row>
    <row r="247" spans="1:60" outlineLevel="1" x14ac:dyDescent="0.2">
      <c r="A247" s="233"/>
      <c r="B247" s="234"/>
      <c r="C247" s="277" t="s">
        <v>334</v>
      </c>
      <c r="D247" s="243"/>
      <c r="E247" s="244">
        <v>5.6</v>
      </c>
      <c r="F247" s="235"/>
      <c r="G247" s="235"/>
      <c r="H247" s="235"/>
      <c r="I247" s="235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16"/>
      <c r="Z247" s="216"/>
      <c r="AA247" s="216"/>
      <c r="AB247" s="216"/>
      <c r="AC247" s="216"/>
      <c r="AD247" s="216"/>
      <c r="AE247" s="216"/>
      <c r="AF247" s="216"/>
      <c r="AG247" s="216" t="s">
        <v>145</v>
      </c>
      <c r="AH247" s="216">
        <v>1</v>
      </c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</row>
    <row r="248" spans="1:60" ht="22.5" outlineLevel="1" x14ac:dyDescent="0.2">
      <c r="A248" s="252">
        <v>70</v>
      </c>
      <c r="B248" s="253" t="s">
        <v>346</v>
      </c>
      <c r="C248" s="271" t="s">
        <v>347</v>
      </c>
      <c r="D248" s="254" t="s">
        <v>140</v>
      </c>
      <c r="E248" s="255">
        <v>5.6</v>
      </c>
      <c r="F248" s="256"/>
      <c r="G248" s="257">
        <f>ROUND(E248*F248,2)</f>
        <v>0</v>
      </c>
      <c r="H248" s="256"/>
      <c r="I248" s="257">
        <f>ROUND(E248*H248,2)</f>
        <v>0</v>
      </c>
      <c r="J248" s="256"/>
      <c r="K248" s="257">
        <f>ROUND(E248*J248,2)</f>
        <v>0</v>
      </c>
      <c r="L248" s="257">
        <v>15</v>
      </c>
      <c r="M248" s="257">
        <f>G248*(1+L248/100)</f>
        <v>0</v>
      </c>
      <c r="N248" s="257">
        <v>4.6999999999999999E-4</v>
      </c>
      <c r="O248" s="257">
        <f>ROUND(E248*N248,2)</f>
        <v>0</v>
      </c>
      <c r="P248" s="257">
        <v>0</v>
      </c>
      <c r="Q248" s="257">
        <f>ROUND(E248*P248,2)</f>
        <v>0</v>
      </c>
      <c r="R248" s="257"/>
      <c r="S248" s="257" t="s">
        <v>141</v>
      </c>
      <c r="T248" s="258" t="s">
        <v>141</v>
      </c>
      <c r="U248" s="235">
        <v>0.66300000000000003</v>
      </c>
      <c r="V248" s="235">
        <f>ROUND(E248*U248,2)</f>
        <v>3.71</v>
      </c>
      <c r="W248" s="235"/>
      <c r="X248" s="235" t="s">
        <v>142</v>
      </c>
      <c r="Y248" s="216"/>
      <c r="Z248" s="216"/>
      <c r="AA248" s="216"/>
      <c r="AB248" s="216"/>
      <c r="AC248" s="216"/>
      <c r="AD248" s="216"/>
      <c r="AE248" s="216"/>
      <c r="AF248" s="216"/>
      <c r="AG248" s="216" t="s">
        <v>143</v>
      </c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</row>
    <row r="249" spans="1:60" outlineLevel="1" x14ac:dyDescent="0.2">
      <c r="A249" s="233"/>
      <c r="B249" s="234"/>
      <c r="C249" s="273" t="s">
        <v>348</v>
      </c>
      <c r="D249" s="259"/>
      <c r="E249" s="259"/>
      <c r="F249" s="259"/>
      <c r="G249" s="259"/>
      <c r="H249" s="235"/>
      <c r="I249" s="235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16"/>
      <c r="Z249" s="216"/>
      <c r="AA249" s="216"/>
      <c r="AB249" s="216"/>
      <c r="AC249" s="216"/>
      <c r="AD249" s="216"/>
      <c r="AE249" s="216"/>
      <c r="AF249" s="216"/>
      <c r="AG249" s="216" t="s">
        <v>153</v>
      </c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</row>
    <row r="250" spans="1:60" outlineLevel="1" x14ac:dyDescent="0.2">
      <c r="A250" s="233"/>
      <c r="B250" s="234"/>
      <c r="C250" s="272" t="s">
        <v>343</v>
      </c>
      <c r="D250" s="236"/>
      <c r="E250" s="237"/>
      <c r="F250" s="235"/>
      <c r="G250" s="235"/>
      <c r="H250" s="235"/>
      <c r="I250" s="235"/>
      <c r="J250" s="235"/>
      <c r="K250" s="235"/>
      <c r="L250" s="235"/>
      <c r="M250" s="235"/>
      <c r="N250" s="235"/>
      <c r="O250" s="235"/>
      <c r="P250" s="235"/>
      <c r="Q250" s="235"/>
      <c r="R250" s="235"/>
      <c r="S250" s="235"/>
      <c r="T250" s="235"/>
      <c r="U250" s="235"/>
      <c r="V250" s="235"/>
      <c r="W250" s="235"/>
      <c r="X250" s="235"/>
      <c r="Y250" s="216"/>
      <c r="Z250" s="216"/>
      <c r="AA250" s="216"/>
      <c r="AB250" s="216"/>
      <c r="AC250" s="216"/>
      <c r="AD250" s="216"/>
      <c r="AE250" s="216"/>
      <c r="AF250" s="216"/>
      <c r="AG250" s="216" t="s">
        <v>145</v>
      </c>
      <c r="AH250" s="216">
        <v>0</v>
      </c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</row>
    <row r="251" spans="1:60" outlineLevel="1" x14ac:dyDescent="0.2">
      <c r="A251" s="233"/>
      <c r="B251" s="234"/>
      <c r="C251" s="272" t="s">
        <v>344</v>
      </c>
      <c r="D251" s="236"/>
      <c r="E251" s="237">
        <v>3.2</v>
      </c>
      <c r="F251" s="235"/>
      <c r="G251" s="235"/>
      <c r="H251" s="235"/>
      <c r="I251" s="235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16"/>
      <c r="Z251" s="216"/>
      <c r="AA251" s="216"/>
      <c r="AB251" s="216"/>
      <c r="AC251" s="216"/>
      <c r="AD251" s="216"/>
      <c r="AE251" s="216"/>
      <c r="AF251" s="216"/>
      <c r="AG251" s="216" t="s">
        <v>145</v>
      </c>
      <c r="AH251" s="216">
        <v>0</v>
      </c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</row>
    <row r="252" spans="1:60" outlineLevel="1" x14ac:dyDescent="0.2">
      <c r="A252" s="233"/>
      <c r="B252" s="234"/>
      <c r="C252" s="272" t="s">
        <v>345</v>
      </c>
      <c r="D252" s="236"/>
      <c r="E252" s="237">
        <v>2.4</v>
      </c>
      <c r="F252" s="235"/>
      <c r="G252" s="235"/>
      <c r="H252" s="235"/>
      <c r="I252" s="235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16"/>
      <c r="Z252" s="216"/>
      <c r="AA252" s="216"/>
      <c r="AB252" s="216"/>
      <c r="AC252" s="216"/>
      <c r="AD252" s="216"/>
      <c r="AE252" s="216"/>
      <c r="AF252" s="216"/>
      <c r="AG252" s="216" t="s">
        <v>145</v>
      </c>
      <c r="AH252" s="216">
        <v>0</v>
      </c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</row>
    <row r="253" spans="1:60" outlineLevel="1" x14ac:dyDescent="0.2">
      <c r="A253" s="233"/>
      <c r="B253" s="234"/>
      <c r="C253" s="277" t="s">
        <v>334</v>
      </c>
      <c r="D253" s="243"/>
      <c r="E253" s="244">
        <v>5.6</v>
      </c>
      <c r="F253" s="235"/>
      <c r="G253" s="235"/>
      <c r="H253" s="235"/>
      <c r="I253" s="235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16"/>
      <c r="Z253" s="216"/>
      <c r="AA253" s="216"/>
      <c r="AB253" s="216"/>
      <c r="AC253" s="216"/>
      <c r="AD253" s="216"/>
      <c r="AE253" s="216"/>
      <c r="AF253" s="216"/>
      <c r="AG253" s="216" t="s">
        <v>145</v>
      </c>
      <c r="AH253" s="216">
        <v>1</v>
      </c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</row>
    <row r="254" spans="1:60" x14ac:dyDescent="0.2">
      <c r="A254" s="246" t="s">
        <v>136</v>
      </c>
      <c r="B254" s="247" t="s">
        <v>102</v>
      </c>
      <c r="C254" s="270" t="s">
        <v>103</v>
      </c>
      <c r="D254" s="248"/>
      <c r="E254" s="249"/>
      <c r="F254" s="250"/>
      <c r="G254" s="250">
        <f>SUMIF(AG255:AG317,"&lt;&gt;NOR",G255:G317)</f>
        <v>0</v>
      </c>
      <c r="H254" s="250"/>
      <c r="I254" s="250">
        <f>SUM(I255:I317)</f>
        <v>0</v>
      </c>
      <c r="J254" s="250"/>
      <c r="K254" s="250">
        <f>SUM(K255:K317)</f>
        <v>0</v>
      </c>
      <c r="L254" s="250"/>
      <c r="M254" s="250">
        <f>SUM(M255:M317)</f>
        <v>0</v>
      </c>
      <c r="N254" s="250"/>
      <c r="O254" s="250">
        <f>SUM(O255:O317)</f>
        <v>0.01</v>
      </c>
      <c r="P254" s="250"/>
      <c r="Q254" s="250">
        <f>SUM(Q255:Q317)</f>
        <v>0</v>
      </c>
      <c r="R254" s="250"/>
      <c r="S254" s="250"/>
      <c r="T254" s="251"/>
      <c r="U254" s="245"/>
      <c r="V254" s="245">
        <f>SUM(V255:V317)</f>
        <v>9.8099999999999987</v>
      </c>
      <c r="W254" s="245"/>
      <c r="X254" s="245"/>
      <c r="AG254" t="s">
        <v>137</v>
      </c>
    </row>
    <row r="255" spans="1:60" outlineLevel="1" x14ac:dyDescent="0.2">
      <c r="A255" s="252">
        <v>71</v>
      </c>
      <c r="B255" s="253" t="s">
        <v>349</v>
      </c>
      <c r="C255" s="271" t="s">
        <v>350</v>
      </c>
      <c r="D255" s="254" t="s">
        <v>140</v>
      </c>
      <c r="E255" s="255">
        <v>5.3</v>
      </c>
      <c r="F255" s="256"/>
      <c r="G255" s="257">
        <f>ROUND(E255*F255,2)</f>
        <v>0</v>
      </c>
      <c r="H255" s="256"/>
      <c r="I255" s="257">
        <f>ROUND(E255*H255,2)</f>
        <v>0</v>
      </c>
      <c r="J255" s="256"/>
      <c r="K255" s="257">
        <f>ROUND(E255*J255,2)</f>
        <v>0</v>
      </c>
      <c r="L255" s="257">
        <v>15</v>
      </c>
      <c r="M255" s="257">
        <f>G255*(1+L255/100)</f>
        <v>0</v>
      </c>
      <c r="N255" s="257">
        <v>3.5E-4</v>
      </c>
      <c r="O255" s="257">
        <f>ROUND(E255*N255,2)</f>
        <v>0</v>
      </c>
      <c r="P255" s="257">
        <v>0</v>
      </c>
      <c r="Q255" s="257">
        <f>ROUND(E255*P255,2)</f>
        <v>0</v>
      </c>
      <c r="R255" s="257"/>
      <c r="S255" s="257" t="s">
        <v>141</v>
      </c>
      <c r="T255" s="258" t="s">
        <v>141</v>
      </c>
      <c r="U255" s="235">
        <v>1.35E-2</v>
      </c>
      <c r="V255" s="235">
        <f>ROUND(E255*U255,2)</f>
        <v>7.0000000000000007E-2</v>
      </c>
      <c r="W255" s="235"/>
      <c r="X255" s="235" t="s">
        <v>142</v>
      </c>
      <c r="Y255" s="216"/>
      <c r="Z255" s="216"/>
      <c r="AA255" s="216"/>
      <c r="AB255" s="216"/>
      <c r="AC255" s="216"/>
      <c r="AD255" s="216"/>
      <c r="AE255" s="216"/>
      <c r="AF255" s="216"/>
      <c r="AG255" s="216" t="s">
        <v>143</v>
      </c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</row>
    <row r="256" spans="1:60" outlineLevel="1" x14ac:dyDescent="0.2">
      <c r="A256" s="233"/>
      <c r="B256" s="234"/>
      <c r="C256" s="272" t="s">
        <v>168</v>
      </c>
      <c r="D256" s="236"/>
      <c r="E256" s="237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16"/>
      <c r="Z256" s="216"/>
      <c r="AA256" s="216"/>
      <c r="AB256" s="216"/>
      <c r="AC256" s="216"/>
      <c r="AD256" s="216"/>
      <c r="AE256" s="216"/>
      <c r="AF256" s="216"/>
      <c r="AG256" s="216" t="s">
        <v>145</v>
      </c>
      <c r="AH256" s="216">
        <v>0</v>
      </c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</row>
    <row r="257" spans="1:60" outlineLevel="1" x14ac:dyDescent="0.2">
      <c r="A257" s="233"/>
      <c r="B257" s="234"/>
      <c r="C257" s="272" t="s">
        <v>184</v>
      </c>
      <c r="D257" s="236"/>
      <c r="E257" s="237">
        <v>4.2</v>
      </c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16"/>
      <c r="Z257" s="216"/>
      <c r="AA257" s="216"/>
      <c r="AB257" s="216"/>
      <c r="AC257" s="216"/>
      <c r="AD257" s="216"/>
      <c r="AE257" s="216"/>
      <c r="AF257" s="216"/>
      <c r="AG257" s="216" t="s">
        <v>145</v>
      </c>
      <c r="AH257" s="216">
        <v>0</v>
      </c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</row>
    <row r="258" spans="1:60" outlineLevel="1" x14ac:dyDescent="0.2">
      <c r="A258" s="233"/>
      <c r="B258" s="234"/>
      <c r="C258" s="272" t="s">
        <v>198</v>
      </c>
      <c r="D258" s="236"/>
      <c r="E258" s="237">
        <v>1.1000000000000001</v>
      </c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16"/>
      <c r="Z258" s="216"/>
      <c r="AA258" s="216"/>
      <c r="AB258" s="216"/>
      <c r="AC258" s="216"/>
      <c r="AD258" s="216"/>
      <c r="AE258" s="216"/>
      <c r="AF258" s="216"/>
      <c r="AG258" s="216" t="s">
        <v>145</v>
      </c>
      <c r="AH258" s="216">
        <v>0</v>
      </c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</row>
    <row r="259" spans="1:60" outlineLevel="1" x14ac:dyDescent="0.2">
      <c r="A259" s="252">
        <v>72</v>
      </c>
      <c r="B259" s="253" t="s">
        <v>351</v>
      </c>
      <c r="C259" s="271" t="s">
        <v>352</v>
      </c>
      <c r="D259" s="254" t="s">
        <v>140</v>
      </c>
      <c r="E259" s="255">
        <v>16.22</v>
      </c>
      <c r="F259" s="256"/>
      <c r="G259" s="257">
        <f>ROUND(E259*F259,2)</f>
        <v>0</v>
      </c>
      <c r="H259" s="256"/>
      <c r="I259" s="257">
        <f>ROUND(E259*H259,2)</f>
        <v>0</v>
      </c>
      <c r="J259" s="256"/>
      <c r="K259" s="257">
        <f>ROUND(E259*J259,2)</f>
        <v>0</v>
      </c>
      <c r="L259" s="257">
        <v>15</v>
      </c>
      <c r="M259" s="257">
        <f>G259*(1+L259/100)</f>
        <v>0</v>
      </c>
      <c r="N259" s="257">
        <v>0</v>
      </c>
      <c r="O259" s="257">
        <f>ROUND(E259*N259,2)</f>
        <v>0</v>
      </c>
      <c r="P259" s="257">
        <v>0</v>
      </c>
      <c r="Q259" s="257">
        <f>ROUND(E259*P259,2)</f>
        <v>0</v>
      </c>
      <c r="R259" s="257"/>
      <c r="S259" s="257" t="s">
        <v>141</v>
      </c>
      <c r="T259" s="258" t="s">
        <v>141</v>
      </c>
      <c r="U259" s="235">
        <v>7.6679999999999998E-2</v>
      </c>
      <c r="V259" s="235">
        <f>ROUND(E259*U259,2)</f>
        <v>1.24</v>
      </c>
      <c r="W259" s="235"/>
      <c r="X259" s="235" t="s">
        <v>142</v>
      </c>
      <c r="Y259" s="216"/>
      <c r="Z259" s="216"/>
      <c r="AA259" s="216"/>
      <c r="AB259" s="216"/>
      <c r="AC259" s="216"/>
      <c r="AD259" s="216"/>
      <c r="AE259" s="216"/>
      <c r="AF259" s="216"/>
      <c r="AG259" s="216" t="s">
        <v>143</v>
      </c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</row>
    <row r="260" spans="1:60" outlineLevel="1" x14ac:dyDescent="0.2">
      <c r="A260" s="233"/>
      <c r="B260" s="234"/>
      <c r="C260" s="272" t="s">
        <v>353</v>
      </c>
      <c r="D260" s="236"/>
      <c r="E260" s="237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16"/>
      <c r="Z260" s="216"/>
      <c r="AA260" s="216"/>
      <c r="AB260" s="216"/>
      <c r="AC260" s="216"/>
      <c r="AD260" s="216"/>
      <c r="AE260" s="216"/>
      <c r="AF260" s="216"/>
      <c r="AG260" s="216" t="s">
        <v>145</v>
      </c>
      <c r="AH260" s="216">
        <v>0</v>
      </c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</row>
    <row r="261" spans="1:60" outlineLevel="1" x14ac:dyDescent="0.2">
      <c r="A261" s="233"/>
      <c r="B261" s="234"/>
      <c r="C261" s="272" t="s">
        <v>184</v>
      </c>
      <c r="D261" s="236"/>
      <c r="E261" s="237">
        <v>4.2</v>
      </c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16"/>
      <c r="Z261" s="216"/>
      <c r="AA261" s="216"/>
      <c r="AB261" s="216"/>
      <c r="AC261" s="216"/>
      <c r="AD261" s="216"/>
      <c r="AE261" s="216"/>
      <c r="AF261" s="216"/>
      <c r="AG261" s="216" t="s">
        <v>145</v>
      </c>
      <c r="AH261" s="216">
        <v>0</v>
      </c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</row>
    <row r="262" spans="1:60" outlineLevel="1" x14ac:dyDescent="0.2">
      <c r="A262" s="233"/>
      <c r="B262" s="234"/>
      <c r="C262" s="272" t="s">
        <v>198</v>
      </c>
      <c r="D262" s="236"/>
      <c r="E262" s="237">
        <v>1.1000000000000001</v>
      </c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16"/>
      <c r="Z262" s="216"/>
      <c r="AA262" s="216"/>
      <c r="AB262" s="216"/>
      <c r="AC262" s="216"/>
      <c r="AD262" s="216"/>
      <c r="AE262" s="216"/>
      <c r="AF262" s="216"/>
      <c r="AG262" s="216" t="s">
        <v>145</v>
      </c>
      <c r="AH262" s="216">
        <v>0</v>
      </c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</row>
    <row r="263" spans="1:60" outlineLevel="1" x14ac:dyDescent="0.2">
      <c r="A263" s="233"/>
      <c r="B263" s="234"/>
      <c r="C263" s="277" t="s">
        <v>334</v>
      </c>
      <c r="D263" s="243"/>
      <c r="E263" s="244">
        <v>5.3</v>
      </c>
      <c r="F263" s="235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16"/>
      <c r="Z263" s="216"/>
      <c r="AA263" s="216"/>
      <c r="AB263" s="216"/>
      <c r="AC263" s="216"/>
      <c r="AD263" s="216"/>
      <c r="AE263" s="216"/>
      <c r="AF263" s="216"/>
      <c r="AG263" s="216" t="s">
        <v>145</v>
      </c>
      <c r="AH263" s="216">
        <v>1</v>
      </c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16"/>
      <c r="BB263" s="216"/>
      <c r="BC263" s="216"/>
      <c r="BD263" s="216"/>
      <c r="BE263" s="216"/>
      <c r="BF263" s="216"/>
      <c r="BG263" s="216"/>
      <c r="BH263" s="216"/>
    </row>
    <row r="264" spans="1:60" outlineLevel="1" x14ac:dyDescent="0.2">
      <c r="A264" s="233"/>
      <c r="B264" s="234"/>
      <c r="C264" s="272" t="s">
        <v>223</v>
      </c>
      <c r="D264" s="236"/>
      <c r="E264" s="237"/>
      <c r="F264" s="235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16"/>
      <c r="Z264" s="216"/>
      <c r="AA264" s="216"/>
      <c r="AB264" s="216"/>
      <c r="AC264" s="216"/>
      <c r="AD264" s="216"/>
      <c r="AE264" s="216"/>
      <c r="AF264" s="216"/>
      <c r="AG264" s="216" t="s">
        <v>145</v>
      </c>
      <c r="AH264" s="216">
        <v>0</v>
      </c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</row>
    <row r="265" spans="1:60" outlineLevel="1" x14ac:dyDescent="0.2">
      <c r="A265" s="233"/>
      <c r="B265" s="234"/>
      <c r="C265" s="272" t="s">
        <v>173</v>
      </c>
      <c r="D265" s="236"/>
      <c r="E265" s="237"/>
      <c r="F265" s="235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16"/>
      <c r="Z265" s="216"/>
      <c r="AA265" s="216"/>
      <c r="AB265" s="216"/>
      <c r="AC265" s="216"/>
      <c r="AD265" s="216"/>
      <c r="AE265" s="216"/>
      <c r="AF265" s="216"/>
      <c r="AG265" s="216" t="s">
        <v>145</v>
      </c>
      <c r="AH265" s="216">
        <v>0</v>
      </c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</row>
    <row r="266" spans="1:60" outlineLevel="1" x14ac:dyDescent="0.2">
      <c r="A266" s="233"/>
      <c r="B266" s="234"/>
      <c r="C266" s="272" t="s">
        <v>174</v>
      </c>
      <c r="D266" s="236"/>
      <c r="E266" s="237">
        <v>10.92</v>
      </c>
      <c r="F266" s="235"/>
      <c r="G266" s="235"/>
      <c r="H266" s="235"/>
      <c r="I266" s="235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16"/>
      <c r="Z266" s="216"/>
      <c r="AA266" s="216"/>
      <c r="AB266" s="216"/>
      <c r="AC266" s="216"/>
      <c r="AD266" s="216"/>
      <c r="AE266" s="216"/>
      <c r="AF266" s="216"/>
      <c r="AG266" s="216" t="s">
        <v>145</v>
      </c>
      <c r="AH266" s="216">
        <v>0</v>
      </c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</row>
    <row r="267" spans="1:60" outlineLevel="1" x14ac:dyDescent="0.2">
      <c r="A267" s="233"/>
      <c r="B267" s="234"/>
      <c r="C267" s="277" t="s">
        <v>334</v>
      </c>
      <c r="D267" s="243"/>
      <c r="E267" s="244">
        <v>10.92</v>
      </c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16"/>
      <c r="Z267" s="216"/>
      <c r="AA267" s="216"/>
      <c r="AB267" s="216"/>
      <c r="AC267" s="216"/>
      <c r="AD267" s="216"/>
      <c r="AE267" s="216"/>
      <c r="AF267" s="216"/>
      <c r="AG267" s="216" t="s">
        <v>145</v>
      </c>
      <c r="AH267" s="216">
        <v>1</v>
      </c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</row>
    <row r="268" spans="1:60" outlineLevel="1" x14ac:dyDescent="0.2">
      <c r="A268" s="252">
        <v>73</v>
      </c>
      <c r="B268" s="253" t="s">
        <v>354</v>
      </c>
      <c r="C268" s="271" t="s">
        <v>355</v>
      </c>
      <c r="D268" s="254" t="s">
        <v>140</v>
      </c>
      <c r="E268" s="255">
        <v>43.16</v>
      </c>
      <c r="F268" s="256"/>
      <c r="G268" s="257">
        <f>ROUND(E268*F268,2)</f>
        <v>0</v>
      </c>
      <c r="H268" s="256"/>
      <c r="I268" s="257">
        <f>ROUND(E268*H268,2)</f>
        <v>0</v>
      </c>
      <c r="J268" s="256"/>
      <c r="K268" s="257">
        <f>ROUND(E268*J268,2)</f>
        <v>0</v>
      </c>
      <c r="L268" s="257">
        <v>15</v>
      </c>
      <c r="M268" s="257">
        <f>G268*(1+L268/100)</f>
        <v>0</v>
      </c>
      <c r="N268" s="257">
        <v>0</v>
      </c>
      <c r="O268" s="257">
        <f>ROUND(E268*N268,2)</f>
        <v>0</v>
      </c>
      <c r="P268" s="257">
        <v>0</v>
      </c>
      <c r="Q268" s="257">
        <f>ROUND(E268*P268,2)</f>
        <v>0</v>
      </c>
      <c r="R268" s="257"/>
      <c r="S268" s="257" t="s">
        <v>141</v>
      </c>
      <c r="T268" s="258" t="s">
        <v>141</v>
      </c>
      <c r="U268" s="235">
        <v>7.0000000000000001E-3</v>
      </c>
      <c r="V268" s="235">
        <f>ROUND(E268*U268,2)</f>
        <v>0.3</v>
      </c>
      <c r="W268" s="235"/>
      <c r="X268" s="235" t="s">
        <v>142</v>
      </c>
      <c r="Y268" s="216"/>
      <c r="Z268" s="216"/>
      <c r="AA268" s="216"/>
      <c r="AB268" s="216"/>
      <c r="AC268" s="216"/>
      <c r="AD268" s="216"/>
      <c r="AE268" s="216"/>
      <c r="AF268" s="216"/>
      <c r="AG268" s="216" t="s">
        <v>143</v>
      </c>
      <c r="AH268" s="216"/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</row>
    <row r="269" spans="1:60" outlineLevel="1" x14ac:dyDescent="0.2">
      <c r="A269" s="233"/>
      <c r="B269" s="234"/>
      <c r="C269" s="272" t="s">
        <v>353</v>
      </c>
      <c r="D269" s="236"/>
      <c r="E269" s="237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16"/>
      <c r="Z269" s="216"/>
      <c r="AA269" s="216"/>
      <c r="AB269" s="216"/>
      <c r="AC269" s="216"/>
      <c r="AD269" s="216"/>
      <c r="AE269" s="216"/>
      <c r="AF269" s="216"/>
      <c r="AG269" s="216" t="s">
        <v>145</v>
      </c>
      <c r="AH269" s="216">
        <v>0</v>
      </c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</row>
    <row r="270" spans="1:60" outlineLevel="1" x14ac:dyDescent="0.2">
      <c r="A270" s="233"/>
      <c r="B270" s="234"/>
      <c r="C270" s="272" t="s">
        <v>184</v>
      </c>
      <c r="D270" s="236"/>
      <c r="E270" s="237">
        <v>4.2</v>
      </c>
      <c r="F270" s="235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16"/>
      <c r="Z270" s="216"/>
      <c r="AA270" s="216"/>
      <c r="AB270" s="216"/>
      <c r="AC270" s="216"/>
      <c r="AD270" s="216"/>
      <c r="AE270" s="216"/>
      <c r="AF270" s="216"/>
      <c r="AG270" s="216" t="s">
        <v>145</v>
      </c>
      <c r="AH270" s="216">
        <v>0</v>
      </c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216"/>
      <c r="BD270" s="216"/>
      <c r="BE270" s="216"/>
      <c r="BF270" s="216"/>
      <c r="BG270" s="216"/>
      <c r="BH270" s="216"/>
    </row>
    <row r="271" spans="1:60" outlineLevel="1" x14ac:dyDescent="0.2">
      <c r="A271" s="233"/>
      <c r="B271" s="234"/>
      <c r="C271" s="272" t="s">
        <v>198</v>
      </c>
      <c r="D271" s="236"/>
      <c r="E271" s="237">
        <v>1.1000000000000001</v>
      </c>
      <c r="F271" s="235"/>
      <c r="G271" s="235"/>
      <c r="H271" s="235"/>
      <c r="I271" s="235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16"/>
      <c r="Z271" s="216"/>
      <c r="AA271" s="216"/>
      <c r="AB271" s="216"/>
      <c r="AC271" s="216"/>
      <c r="AD271" s="216"/>
      <c r="AE271" s="216"/>
      <c r="AF271" s="216"/>
      <c r="AG271" s="216" t="s">
        <v>145</v>
      </c>
      <c r="AH271" s="216">
        <v>0</v>
      </c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  <c r="AZ271" s="216"/>
      <c r="BA271" s="216"/>
      <c r="BB271" s="216"/>
      <c r="BC271" s="216"/>
      <c r="BD271" s="216"/>
      <c r="BE271" s="216"/>
      <c r="BF271" s="216"/>
      <c r="BG271" s="216"/>
      <c r="BH271" s="216"/>
    </row>
    <row r="272" spans="1:60" outlineLevel="1" x14ac:dyDescent="0.2">
      <c r="A272" s="233"/>
      <c r="B272" s="234"/>
      <c r="C272" s="277" t="s">
        <v>334</v>
      </c>
      <c r="D272" s="243"/>
      <c r="E272" s="244">
        <v>5.3</v>
      </c>
      <c r="F272" s="235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16"/>
      <c r="Z272" s="216"/>
      <c r="AA272" s="216"/>
      <c r="AB272" s="216"/>
      <c r="AC272" s="216"/>
      <c r="AD272" s="216"/>
      <c r="AE272" s="216"/>
      <c r="AF272" s="216"/>
      <c r="AG272" s="216" t="s">
        <v>145</v>
      </c>
      <c r="AH272" s="216">
        <v>1</v>
      </c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</row>
    <row r="273" spans="1:60" outlineLevel="1" x14ac:dyDescent="0.2">
      <c r="A273" s="233"/>
      <c r="B273" s="234"/>
      <c r="C273" s="272" t="s">
        <v>223</v>
      </c>
      <c r="D273" s="236"/>
      <c r="E273" s="237"/>
      <c r="F273" s="235"/>
      <c r="G273" s="235"/>
      <c r="H273" s="235"/>
      <c r="I273" s="235"/>
      <c r="J273" s="235"/>
      <c r="K273" s="235"/>
      <c r="L273" s="235"/>
      <c r="M273" s="235"/>
      <c r="N273" s="235"/>
      <c r="O273" s="235"/>
      <c r="P273" s="235"/>
      <c r="Q273" s="235"/>
      <c r="R273" s="235"/>
      <c r="S273" s="235"/>
      <c r="T273" s="235"/>
      <c r="U273" s="235"/>
      <c r="V273" s="235"/>
      <c r="W273" s="235"/>
      <c r="X273" s="235"/>
      <c r="Y273" s="216"/>
      <c r="Z273" s="216"/>
      <c r="AA273" s="216"/>
      <c r="AB273" s="216"/>
      <c r="AC273" s="216"/>
      <c r="AD273" s="216"/>
      <c r="AE273" s="216"/>
      <c r="AF273" s="216"/>
      <c r="AG273" s="216" t="s">
        <v>145</v>
      </c>
      <c r="AH273" s="216">
        <v>0</v>
      </c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</row>
    <row r="274" spans="1:60" outlineLevel="1" x14ac:dyDescent="0.2">
      <c r="A274" s="233"/>
      <c r="B274" s="234"/>
      <c r="C274" s="272" t="s">
        <v>356</v>
      </c>
      <c r="D274" s="236"/>
      <c r="E274" s="237">
        <v>26.04</v>
      </c>
      <c r="F274" s="235"/>
      <c r="G274" s="235"/>
      <c r="H274" s="235"/>
      <c r="I274" s="235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16"/>
      <c r="Z274" s="216"/>
      <c r="AA274" s="216"/>
      <c r="AB274" s="216"/>
      <c r="AC274" s="216"/>
      <c r="AD274" s="216"/>
      <c r="AE274" s="216"/>
      <c r="AF274" s="216"/>
      <c r="AG274" s="216" t="s">
        <v>145</v>
      </c>
      <c r="AH274" s="216">
        <v>0</v>
      </c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</row>
    <row r="275" spans="1:60" outlineLevel="1" x14ac:dyDescent="0.2">
      <c r="A275" s="233"/>
      <c r="B275" s="234"/>
      <c r="C275" s="272" t="s">
        <v>357</v>
      </c>
      <c r="D275" s="236"/>
      <c r="E275" s="237">
        <v>13.02</v>
      </c>
      <c r="F275" s="235"/>
      <c r="G275" s="235"/>
      <c r="H275" s="235"/>
      <c r="I275" s="235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16"/>
      <c r="Z275" s="216"/>
      <c r="AA275" s="216"/>
      <c r="AB275" s="216"/>
      <c r="AC275" s="216"/>
      <c r="AD275" s="216"/>
      <c r="AE275" s="216"/>
      <c r="AF275" s="216"/>
      <c r="AG275" s="216" t="s">
        <v>145</v>
      </c>
      <c r="AH275" s="216">
        <v>0</v>
      </c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</row>
    <row r="276" spans="1:60" outlineLevel="1" x14ac:dyDescent="0.2">
      <c r="A276" s="233"/>
      <c r="B276" s="234"/>
      <c r="C276" s="277" t="s">
        <v>334</v>
      </c>
      <c r="D276" s="243"/>
      <c r="E276" s="244">
        <v>39.06</v>
      </c>
      <c r="F276" s="235"/>
      <c r="G276" s="235"/>
      <c r="H276" s="235"/>
      <c r="I276" s="235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16"/>
      <c r="Z276" s="216"/>
      <c r="AA276" s="216"/>
      <c r="AB276" s="216"/>
      <c r="AC276" s="216"/>
      <c r="AD276" s="216"/>
      <c r="AE276" s="216"/>
      <c r="AF276" s="216"/>
      <c r="AG276" s="216" t="s">
        <v>145</v>
      </c>
      <c r="AH276" s="216">
        <v>1</v>
      </c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</row>
    <row r="277" spans="1:60" outlineLevel="1" x14ac:dyDescent="0.2">
      <c r="A277" s="233"/>
      <c r="B277" s="234"/>
      <c r="C277" s="272" t="s">
        <v>358</v>
      </c>
      <c r="D277" s="236"/>
      <c r="E277" s="237"/>
      <c r="F277" s="235"/>
      <c r="G277" s="235"/>
      <c r="H277" s="235"/>
      <c r="I277" s="235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16"/>
      <c r="Z277" s="216"/>
      <c r="AA277" s="216"/>
      <c r="AB277" s="216"/>
      <c r="AC277" s="216"/>
      <c r="AD277" s="216"/>
      <c r="AE277" s="216"/>
      <c r="AF277" s="216"/>
      <c r="AG277" s="216" t="s">
        <v>145</v>
      </c>
      <c r="AH277" s="216">
        <v>0</v>
      </c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  <c r="AZ277" s="216"/>
      <c r="BA277" s="216"/>
      <c r="BB277" s="216"/>
      <c r="BC277" s="216"/>
      <c r="BD277" s="216"/>
      <c r="BE277" s="216"/>
      <c r="BF277" s="216"/>
      <c r="BG277" s="216"/>
      <c r="BH277" s="216"/>
    </row>
    <row r="278" spans="1:60" outlineLevel="1" x14ac:dyDescent="0.2">
      <c r="A278" s="233"/>
      <c r="B278" s="234"/>
      <c r="C278" s="272" t="s">
        <v>359</v>
      </c>
      <c r="D278" s="236"/>
      <c r="E278" s="237">
        <v>-1.2</v>
      </c>
      <c r="F278" s="235"/>
      <c r="G278" s="235"/>
      <c r="H278" s="235"/>
      <c r="I278" s="235"/>
      <c r="J278" s="235"/>
      <c r="K278" s="235"/>
      <c r="L278" s="235"/>
      <c r="M278" s="235"/>
      <c r="N278" s="235"/>
      <c r="O278" s="235"/>
      <c r="P278" s="235"/>
      <c r="Q278" s="235"/>
      <c r="R278" s="235"/>
      <c r="S278" s="235"/>
      <c r="T278" s="235"/>
      <c r="U278" s="235"/>
      <c r="V278" s="235"/>
      <c r="W278" s="235"/>
      <c r="X278" s="235"/>
      <c r="Y278" s="216"/>
      <c r="Z278" s="216"/>
      <c r="AA278" s="216"/>
      <c r="AB278" s="216"/>
      <c r="AC278" s="216"/>
      <c r="AD278" s="216"/>
      <c r="AE278" s="216"/>
      <c r="AF278" s="216"/>
      <c r="AG278" s="216" t="s">
        <v>145</v>
      </c>
      <c r="AH278" s="216">
        <v>0</v>
      </c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</row>
    <row r="279" spans="1:60" outlineLevel="1" x14ac:dyDescent="0.2">
      <c r="A279" s="233"/>
      <c r="B279" s="234"/>
      <c r="C279" s="277" t="s">
        <v>334</v>
      </c>
      <c r="D279" s="243"/>
      <c r="E279" s="244">
        <v>-1.2</v>
      </c>
      <c r="F279" s="235"/>
      <c r="G279" s="235"/>
      <c r="H279" s="235"/>
      <c r="I279" s="235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16"/>
      <c r="Z279" s="216"/>
      <c r="AA279" s="216"/>
      <c r="AB279" s="216"/>
      <c r="AC279" s="216"/>
      <c r="AD279" s="216"/>
      <c r="AE279" s="216"/>
      <c r="AF279" s="216"/>
      <c r="AG279" s="216" t="s">
        <v>145</v>
      </c>
      <c r="AH279" s="216">
        <v>1</v>
      </c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</row>
    <row r="280" spans="1:60" outlineLevel="1" x14ac:dyDescent="0.2">
      <c r="A280" s="252">
        <v>74</v>
      </c>
      <c r="B280" s="253" t="s">
        <v>360</v>
      </c>
      <c r="C280" s="271" t="s">
        <v>361</v>
      </c>
      <c r="D280" s="254" t="s">
        <v>140</v>
      </c>
      <c r="E280" s="255">
        <v>43.16</v>
      </c>
      <c r="F280" s="256"/>
      <c r="G280" s="257">
        <f>ROUND(E280*F280,2)</f>
        <v>0</v>
      </c>
      <c r="H280" s="256"/>
      <c r="I280" s="257">
        <f>ROUND(E280*H280,2)</f>
        <v>0</v>
      </c>
      <c r="J280" s="256"/>
      <c r="K280" s="257">
        <f>ROUND(E280*J280,2)</f>
        <v>0</v>
      </c>
      <c r="L280" s="257">
        <v>15</v>
      </c>
      <c r="M280" s="257">
        <f>G280*(1+L280/100)</f>
        <v>0</v>
      </c>
      <c r="N280" s="257">
        <v>0</v>
      </c>
      <c r="O280" s="257">
        <f>ROUND(E280*N280,2)</f>
        <v>0</v>
      </c>
      <c r="P280" s="257">
        <v>0</v>
      </c>
      <c r="Q280" s="257">
        <f>ROUND(E280*P280,2)</f>
        <v>0</v>
      </c>
      <c r="R280" s="257"/>
      <c r="S280" s="257" t="s">
        <v>141</v>
      </c>
      <c r="T280" s="258" t="s">
        <v>141</v>
      </c>
      <c r="U280" s="235">
        <v>2.1000000000000001E-2</v>
      </c>
      <c r="V280" s="235">
        <f>ROUND(E280*U280,2)</f>
        <v>0.91</v>
      </c>
      <c r="W280" s="235"/>
      <c r="X280" s="235" t="s">
        <v>142</v>
      </c>
      <c r="Y280" s="216"/>
      <c r="Z280" s="216"/>
      <c r="AA280" s="216"/>
      <c r="AB280" s="216"/>
      <c r="AC280" s="216"/>
      <c r="AD280" s="216"/>
      <c r="AE280" s="216"/>
      <c r="AF280" s="216"/>
      <c r="AG280" s="216" t="s">
        <v>143</v>
      </c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</row>
    <row r="281" spans="1:60" outlineLevel="1" x14ac:dyDescent="0.2">
      <c r="A281" s="233"/>
      <c r="B281" s="234"/>
      <c r="C281" s="272" t="s">
        <v>353</v>
      </c>
      <c r="D281" s="236"/>
      <c r="E281" s="237"/>
      <c r="F281" s="235"/>
      <c r="G281" s="235"/>
      <c r="H281" s="235"/>
      <c r="I281" s="235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16"/>
      <c r="Z281" s="216"/>
      <c r="AA281" s="216"/>
      <c r="AB281" s="216"/>
      <c r="AC281" s="216"/>
      <c r="AD281" s="216"/>
      <c r="AE281" s="216"/>
      <c r="AF281" s="216"/>
      <c r="AG281" s="216" t="s">
        <v>145</v>
      </c>
      <c r="AH281" s="216">
        <v>0</v>
      </c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  <c r="AZ281" s="216"/>
      <c r="BA281" s="216"/>
      <c r="BB281" s="216"/>
      <c r="BC281" s="216"/>
      <c r="BD281" s="216"/>
      <c r="BE281" s="216"/>
      <c r="BF281" s="216"/>
      <c r="BG281" s="216"/>
      <c r="BH281" s="216"/>
    </row>
    <row r="282" spans="1:60" outlineLevel="1" x14ac:dyDescent="0.2">
      <c r="A282" s="233"/>
      <c r="B282" s="234"/>
      <c r="C282" s="272" t="s">
        <v>184</v>
      </c>
      <c r="D282" s="236"/>
      <c r="E282" s="237">
        <v>4.2</v>
      </c>
      <c r="F282" s="235"/>
      <c r="G282" s="235"/>
      <c r="H282" s="235"/>
      <c r="I282" s="235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16"/>
      <c r="Z282" s="216"/>
      <c r="AA282" s="216"/>
      <c r="AB282" s="216"/>
      <c r="AC282" s="216"/>
      <c r="AD282" s="216"/>
      <c r="AE282" s="216"/>
      <c r="AF282" s="216"/>
      <c r="AG282" s="216" t="s">
        <v>145</v>
      </c>
      <c r="AH282" s="216">
        <v>0</v>
      </c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</row>
    <row r="283" spans="1:60" outlineLevel="1" x14ac:dyDescent="0.2">
      <c r="A283" s="233"/>
      <c r="B283" s="234"/>
      <c r="C283" s="272" t="s">
        <v>198</v>
      </c>
      <c r="D283" s="236"/>
      <c r="E283" s="237">
        <v>1.1000000000000001</v>
      </c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16"/>
      <c r="Z283" s="216"/>
      <c r="AA283" s="216"/>
      <c r="AB283" s="216"/>
      <c r="AC283" s="216"/>
      <c r="AD283" s="216"/>
      <c r="AE283" s="216"/>
      <c r="AF283" s="216"/>
      <c r="AG283" s="216" t="s">
        <v>145</v>
      </c>
      <c r="AH283" s="216">
        <v>0</v>
      </c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/>
      <c r="AV283" s="216"/>
      <c r="AW283" s="216"/>
      <c r="AX283" s="216"/>
      <c r="AY283" s="216"/>
      <c r="AZ283" s="216"/>
      <c r="BA283" s="216"/>
      <c r="BB283" s="216"/>
      <c r="BC283" s="216"/>
      <c r="BD283" s="216"/>
      <c r="BE283" s="216"/>
      <c r="BF283" s="216"/>
      <c r="BG283" s="216"/>
      <c r="BH283" s="216"/>
    </row>
    <row r="284" spans="1:60" outlineLevel="1" x14ac:dyDescent="0.2">
      <c r="A284" s="233"/>
      <c r="B284" s="234"/>
      <c r="C284" s="277" t="s">
        <v>334</v>
      </c>
      <c r="D284" s="243"/>
      <c r="E284" s="244">
        <v>5.3</v>
      </c>
      <c r="F284" s="235"/>
      <c r="G284" s="235"/>
      <c r="H284" s="235"/>
      <c r="I284" s="235"/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16"/>
      <c r="Z284" s="216"/>
      <c r="AA284" s="216"/>
      <c r="AB284" s="216"/>
      <c r="AC284" s="216"/>
      <c r="AD284" s="216"/>
      <c r="AE284" s="216"/>
      <c r="AF284" s="216"/>
      <c r="AG284" s="216" t="s">
        <v>145</v>
      </c>
      <c r="AH284" s="216">
        <v>1</v>
      </c>
      <c r="AI284" s="216"/>
      <c r="AJ284" s="216"/>
      <c r="AK284" s="216"/>
      <c r="AL284" s="216"/>
      <c r="AM284" s="216"/>
      <c r="AN284" s="216"/>
      <c r="AO284" s="216"/>
      <c r="AP284" s="216"/>
      <c r="AQ284" s="216"/>
      <c r="AR284" s="216"/>
      <c r="AS284" s="216"/>
      <c r="AT284" s="216"/>
      <c r="AU284" s="216"/>
      <c r="AV284" s="216"/>
      <c r="AW284" s="216"/>
      <c r="AX284" s="216"/>
      <c r="AY284" s="216"/>
      <c r="AZ284" s="216"/>
      <c r="BA284" s="216"/>
      <c r="BB284" s="216"/>
      <c r="BC284" s="216"/>
      <c r="BD284" s="216"/>
      <c r="BE284" s="216"/>
      <c r="BF284" s="216"/>
      <c r="BG284" s="216"/>
      <c r="BH284" s="216"/>
    </row>
    <row r="285" spans="1:60" outlineLevel="1" x14ac:dyDescent="0.2">
      <c r="A285" s="233"/>
      <c r="B285" s="234"/>
      <c r="C285" s="272" t="s">
        <v>223</v>
      </c>
      <c r="D285" s="236"/>
      <c r="E285" s="237"/>
      <c r="F285" s="235"/>
      <c r="G285" s="235"/>
      <c r="H285" s="235"/>
      <c r="I285" s="235"/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16"/>
      <c r="Z285" s="216"/>
      <c r="AA285" s="216"/>
      <c r="AB285" s="216"/>
      <c r="AC285" s="216"/>
      <c r="AD285" s="216"/>
      <c r="AE285" s="216"/>
      <c r="AF285" s="216"/>
      <c r="AG285" s="216" t="s">
        <v>145</v>
      </c>
      <c r="AH285" s="216">
        <v>0</v>
      </c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/>
      <c r="AU285" s="216"/>
      <c r="AV285" s="216"/>
      <c r="AW285" s="216"/>
      <c r="AX285" s="216"/>
      <c r="AY285" s="216"/>
      <c r="AZ285" s="216"/>
      <c r="BA285" s="216"/>
      <c r="BB285" s="216"/>
      <c r="BC285" s="216"/>
      <c r="BD285" s="216"/>
      <c r="BE285" s="216"/>
      <c r="BF285" s="216"/>
      <c r="BG285" s="216"/>
      <c r="BH285" s="216"/>
    </row>
    <row r="286" spans="1:60" outlineLevel="1" x14ac:dyDescent="0.2">
      <c r="A286" s="233"/>
      <c r="B286" s="234"/>
      <c r="C286" s="272" t="s">
        <v>356</v>
      </c>
      <c r="D286" s="236"/>
      <c r="E286" s="237">
        <v>26.04</v>
      </c>
      <c r="F286" s="235"/>
      <c r="G286" s="235"/>
      <c r="H286" s="235"/>
      <c r="I286" s="235"/>
      <c r="J286" s="235"/>
      <c r="K286" s="235"/>
      <c r="L286" s="235"/>
      <c r="M286" s="235"/>
      <c r="N286" s="235"/>
      <c r="O286" s="235"/>
      <c r="P286" s="235"/>
      <c r="Q286" s="235"/>
      <c r="R286" s="235"/>
      <c r="S286" s="235"/>
      <c r="T286" s="235"/>
      <c r="U286" s="235"/>
      <c r="V286" s="235"/>
      <c r="W286" s="235"/>
      <c r="X286" s="235"/>
      <c r="Y286" s="216"/>
      <c r="Z286" s="216"/>
      <c r="AA286" s="216"/>
      <c r="AB286" s="216"/>
      <c r="AC286" s="216"/>
      <c r="AD286" s="216"/>
      <c r="AE286" s="216"/>
      <c r="AF286" s="216"/>
      <c r="AG286" s="216" t="s">
        <v>145</v>
      </c>
      <c r="AH286" s="216">
        <v>0</v>
      </c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</row>
    <row r="287" spans="1:60" outlineLevel="1" x14ac:dyDescent="0.2">
      <c r="A287" s="233"/>
      <c r="B287" s="234"/>
      <c r="C287" s="272" t="s">
        <v>357</v>
      </c>
      <c r="D287" s="236"/>
      <c r="E287" s="237">
        <v>13.02</v>
      </c>
      <c r="F287" s="235"/>
      <c r="G287" s="235"/>
      <c r="H287" s="235"/>
      <c r="I287" s="235"/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16"/>
      <c r="Z287" s="216"/>
      <c r="AA287" s="216"/>
      <c r="AB287" s="216"/>
      <c r="AC287" s="216"/>
      <c r="AD287" s="216"/>
      <c r="AE287" s="216"/>
      <c r="AF287" s="216"/>
      <c r="AG287" s="216" t="s">
        <v>145</v>
      </c>
      <c r="AH287" s="216">
        <v>0</v>
      </c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</row>
    <row r="288" spans="1:60" outlineLevel="1" x14ac:dyDescent="0.2">
      <c r="A288" s="233"/>
      <c r="B288" s="234"/>
      <c r="C288" s="277" t="s">
        <v>334</v>
      </c>
      <c r="D288" s="243"/>
      <c r="E288" s="244">
        <v>39.06</v>
      </c>
      <c r="F288" s="235"/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16"/>
      <c r="Z288" s="216"/>
      <c r="AA288" s="216"/>
      <c r="AB288" s="216"/>
      <c r="AC288" s="216"/>
      <c r="AD288" s="216"/>
      <c r="AE288" s="216"/>
      <c r="AF288" s="216"/>
      <c r="AG288" s="216" t="s">
        <v>145</v>
      </c>
      <c r="AH288" s="216">
        <v>1</v>
      </c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</row>
    <row r="289" spans="1:60" outlineLevel="1" x14ac:dyDescent="0.2">
      <c r="A289" s="233"/>
      <c r="B289" s="234"/>
      <c r="C289" s="272" t="s">
        <v>358</v>
      </c>
      <c r="D289" s="236"/>
      <c r="E289" s="237"/>
      <c r="F289" s="235"/>
      <c r="G289" s="235"/>
      <c r="H289" s="235"/>
      <c r="I289" s="235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16"/>
      <c r="Z289" s="216"/>
      <c r="AA289" s="216"/>
      <c r="AB289" s="216"/>
      <c r="AC289" s="216"/>
      <c r="AD289" s="216"/>
      <c r="AE289" s="216"/>
      <c r="AF289" s="216"/>
      <c r="AG289" s="216" t="s">
        <v>145</v>
      </c>
      <c r="AH289" s="216">
        <v>0</v>
      </c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</row>
    <row r="290" spans="1:60" outlineLevel="1" x14ac:dyDescent="0.2">
      <c r="A290" s="233"/>
      <c r="B290" s="234"/>
      <c r="C290" s="272" t="s">
        <v>359</v>
      </c>
      <c r="D290" s="236"/>
      <c r="E290" s="237">
        <v>-1.2</v>
      </c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16"/>
      <c r="Z290" s="216"/>
      <c r="AA290" s="216"/>
      <c r="AB290" s="216"/>
      <c r="AC290" s="216"/>
      <c r="AD290" s="216"/>
      <c r="AE290" s="216"/>
      <c r="AF290" s="216"/>
      <c r="AG290" s="216" t="s">
        <v>145</v>
      </c>
      <c r="AH290" s="216">
        <v>0</v>
      </c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</row>
    <row r="291" spans="1:60" outlineLevel="1" x14ac:dyDescent="0.2">
      <c r="A291" s="233"/>
      <c r="B291" s="234"/>
      <c r="C291" s="277" t="s">
        <v>334</v>
      </c>
      <c r="D291" s="243"/>
      <c r="E291" s="244">
        <v>-1.2</v>
      </c>
      <c r="F291" s="235"/>
      <c r="G291" s="235"/>
      <c r="H291" s="235"/>
      <c r="I291" s="235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16"/>
      <c r="Z291" s="216"/>
      <c r="AA291" s="216"/>
      <c r="AB291" s="216"/>
      <c r="AC291" s="216"/>
      <c r="AD291" s="216"/>
      <c r="AE291" s="216"/>
      <c r="AF291" s="216"/>
      <c r="AG291" s="216" t="s">
        <v>145</v>
      </c>
      <c r="AH291" s="216">
        <v>1</v>
      </c>
      <c r="AI291" s="216"/>
      <c r="AJ291" s="216"/>
      <c r="AK291" s="216"/>
      <c r="AL291" s="216"/>
      <c r="AM291" s="216"/>
      <c r="AN291" s="216"/>
      <c r="AO291" s="216"/>
      <c r="AP291" s="216"/>
      <c r="AQ291" s="216"/>
      <c r="AR291" s="216"/>
      <c r="AS291" s="216"/>
      <c r="AT291" s="216"/>
      <c r="AU291" s="216"/>
      <c r="AV291" s="216"/>
      <c r="AW291" s="216"/>
      <c r="AX291" s="216"/>
      <c r="AY291" s="216"/>
      <c r="AZ291" s="216"/>
      <c r="BA291" s="216"/>
      <c r="BB291" s="216"/>
      <c r="BC291" s="216"/>
      <c r="BD291" s="216"/>
      <c r="BE291" s="216"/>
      <c r="BF291" s="216"/>
      <c r="BG291" s="216"/>
      <c r="BH291" s="216"/>
    </row>
    <row r="292" spans="1:60" outlineLevel="1" x14ac:dyDescent="0.2">
      <c r="A292" s="252">
        <v>75</v>
      </c>
      <c r="B292" s="253" t="s">
        <v>362</v>
      </c>
      <c r="C292" s="271" t="s">
        <v>363</v>
      </c>
      <c r="D292" s="254" t="s">
        <v>140</v>
      </c>
      <c r="E292" s="255">
        <v>28.04</v>
      </c>
      <c r="F292" s="256"/>
      <c r="G292" s="257">
        <f>ROUND(E292*F292,2)</f>
        <v>0</v>
      </c>
      <c r="H292" s="256"/>
      <c r="I292" s="257">
        <f>ROUND(E292*H292,2)</f>
        <v>0</v>
      </c>
      <c r="J292" s="256"/>
      <c r="K292" s="257">
        <f>ROUND(E292*J292,2)</f>
        <v>0</v>
      </c>
      <c r="L292" s="257">
        <v>15</v>
      </c>
      <c r="M292" s="257">
        <f>G292*(1+L292/100)</f>
        <v>0</v>
      </c>
      <c r="N292" s="257">
        <v>6.9999999999999994E-5</v>
      </c>
      <c r="O292" s="257">
        <f>ROUND(E292*N292,2)</f>
        <v>0</v>
      </c>
      <c r="P292" s="257">
        <v>0</v>
      </c>
      <c r="Q292" s="257">
        <f>ROUND(E292*P292,2)</f>
        <v>0</v>
      </c>
      <c r="R292" s="257"/>
      <c r="S292" s="257" t="s">
        <v>141</v>
      </c>
      <c r="T292" s="258" t="s">
        <v>141</v>
      </c>
      <c r="U292" s="235">
        <v>6.4960000000000004E-2</v>
      </c>
      <c r="V292" s="235">
        <f>ROUND(E292*U292,2)</f>
        <v>1.82</v>
      </c>
      <c r="W292" s="235"/>
      <c r="X292" s="235" t="s">
        <v>142</v>
      </c>
      <c r="Y292" s="216"/>
      <c r="Z292" s="216"/>
      <c r="AA292" s="216"/>
      <c r="AB292" s="216"/>
      <c r="AC292" s="216"/>
      <c r="AD292" s="216"/>
      <c r="AE292" s="216"/>
      <c r="AF292" s="216"/>
      <c r="AG292" s="216" t="s">
        <v>143</v>
      </c>
      <c r="AH292" s="216"/>
      <c r="AI292" s="216"/>
      <c r="AJ292" s="216"/>
      <c r="AK292" s="216"/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6"/>
      <c r="AX292" s="216"/>
      <c r="AY292" s="216"/>
      <c r="AZ292" s="216"/>
      <c r="BA292" s="216"/>
      <c r="BB292" s="216"/>
      <c r="BC292" s="216"/>
      <c r="BD292" s="216"/>
      <c r="BE292" s="216"/>
      <c r="BF292" s="216"/>
      <c r="BG292" s="216"/>
      <c r="BH292" s="216"/>
    </row>
    <row r="293" spans="1:60" outlineLevel="1" x14ac:dyDescent="0.2">
      <c r="A293" s="233"/>
      <c r="B293" s="234"/>
      <c r="C293" s="273" t="s">
        <v>364</v>
      </c>
      <c r="D293" s="259"/>
      <c r="E293" s="259"/>
      <c r="F293" s="259"/>
      <c r="G293" s="259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16"/>
      <c r="Z293" s="216"/>
      <c r="AA293" s="216"/>
      <c r="AB293" s="216"/>
      <c r="AC293" s="216"/>
      <c r="AD293" s="216"/>
      <c r="AE293" s="216"/>
      <c r="AF293" s="216"/>
      <c r="AG293" s="216" t="s">
        <v>153</v>
      </c>
      <c r="AH293" s="216"/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6"/>
      <c r="AX293" s="216"/>
      <c r="AY293" s="216"/>
      <c r="AZ293" s="216"/>
      <c r="BA293" s="216"/>
      <c r="BB293" s="216"/>
      <c r="BC293" s="216"/>
      <c r="BD293" s="216"/>
      <c r="BE293" s="216"/>
      <c r="BF293" s="216"/>
      <c r="BG293" s="216"/>
      <c r="BH293" s="216"/>
    </row>
    <row r="294" spans="1:60" outlineLevel="1" x14ac:dyDescent="0.2">
      <c r="A294" s="233"/>
      <c r="B294" s="234"/>
      <c r="C294" s="272" t="s">
        <v>353</v>
      </c>
      <c r="D294" s="236"/>
      <c r="E294" s="237"/>
      <c r="F294" s="235"/>
      <c r="G294" s="235"/>
      <c r="H294" s="235"/>
      <c r="I294" s="235"/>
      <c r="J294" s="235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16"/>
      <c r="Z294" s="216"/>
      <c r="AA294" s="216"/>
      <c r="AB294" s="216"/>
      <c r="AC294" s="216"/>
      <c r="AD294" s="216"/>
      <c r="AE294" s="216"/>
      <c r="AF294" s="216"/>
      <c r="AG294" s="216" t="s">
        <v>145</v>
      </c>
      <c r="AH294" s="216">
        <v>0</v>
      </c>
      <c r="AI294" s="216"/>
      <c r="AJ294" s="216"/>
      <c r="AK294" s="216"/>
      <c r="AL294" s="216"/>
      <c r="AM294" s="216"/>
      <c r="AN294" s="216"/>
      <c r="AO294" s="216"/>
      <c r="AP294" s="216"/>
      <c r="AQ294" s="216"/>
      <c r="AR294" s="216"/>
      <c r="AS294" s="216"/>
      <c r="AT294" s="216"/>
      <c r="AU294" s="216"/>
      <c r="AV294" s="216"/>
      <c r="AW294" s="216"/>
      <c r="AX294" s="216"/>
      <c r="AY294" s="216"/>
      <c r="AZ294" s="216"/>
      <c r="BA294" s="216"/>
      <c r="BB294" s="216"/>
      <c r="BC294" s="216"/>
      <c r="BD294" s="216"/>
      <c r="BE294" s="216"/>
      <c r="BF294" s="216"/>
      <c r="BG294" s="216"/>
      <c r="BH294" s="216"/>
    </row>
    <row r="295" spans="1:60" outlineLevel="1" x14ac:dyDescent="0.2">
      <c r="A295" s="233"/>
      <c r="B295" s="234"/>
      <c r="C295" s="272" t="s">
        <v>184</v>
      </c>
      <c r="D295" s="236"/>
      <c r="E295" s="237">
        <v>4.2</v>
      </c>
      <c r="F295" s="235"/>
      <c r="G295" s="235"/>
      <c r="H295" s="235"/>
      <c r="I295" s="235"/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16"/>
      <c r="Z295" s="216"/>
      <c r="AA295" s="216"/>
      <c r="AB295" s="216"/>
      <c r="AC295" s="216"/>
      <c r="AD295" s="216"/>
      <c r="AE295" s="216"/>
      <c r="AF295" s="216"/>
      <c r="AG295" s="216" t="s">
        <v>145</v>
      </c>
      <c r="AH295" s="216">
        <v>0</v>
      </c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6"/>
      <c r="AX295" s="216"/>
      <c r="AY295" s="216"/>
      <c r="AZ295" s="216"/>
      <c r="BA295" s="216"/>
      <c r="BB295" s="216"/>
      <c r="BC295" s="216"/>
      <c r="BD295" s="216"/>
      <c r="BE295" s="216"/>
      <c r="BF295" s="216"/>
      <c r="BG295" s="216"/>
      <c r="BH295" s="216"/>
    </row>
    <row r="296" spans="1:60" outlineLevel="1" x14ac:dyDescent="0.2">
      <c r="A296" s="233"/>
      <c r="B296" s="234"/>
      <c r="C296" s="272" t="s">
        <v>198</v>
      </c>
      <c r="D296" s="236"/>
      <c r="E296" s="237">
        <v>1.1000000000000001</v>
      </c>
      <c r="F296" s="235"/>
      <c r="G296" s="235"/>
      <c r="H296" s="235"/>
      <c r="I296" s="235"/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16"/>
      <c r="Z296" s="216"/>
      <c r="AA296" s="216"/>
      <c r="AB296" s="216"/>
      <c r="AC296" s="216"/>
      <c r="AD296" s="216"/>
      <c r="AE296" s="216"/>
      <c r="AF296" s="216"/>
      <c r="AG296" s="216" t="s">
        <v>145</v>
      </c>
      <c r="AH296" s="216">
        <v>0</v>
      </c>
      <c r="AI296" s="216"/>
      <c r="AJ296" s="216"/>
      <c r="AK296" s="216"/>
      <c r="AL296" s="216"/>
      <c r="AM296" s="216"/>
      <c r="AN296" s="216"/>
      <c r="AO296" s="216"/>
      <c r="AP296" s="216"/>
      <c r="AQ296" s="216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216"/>
      <c r="BD296" s="216"/>
      <c r="BE296" s="216"/>
      <c r="BF296" s="216"/>
      <c r="BG296" s="216"/>
      <c r="BH296" s="216"/>
    </row>
    <row r="297" spans="1:60" outlineLevel="1" x14ac:dyDescent="0.2">
      <c r="A297" s="233"/>
      <c r="B297" s="234"/>
      <c r="C297" s="277" t="s">
        <v>334</v>
      </c>
      <c r="D297" s="243"/>
      <c r="E297" s="244">
        <v>5.3</v>
      </c>
      <c r="F297" s="235"/>
      <c r="G297" s="235"/>
      <c r="H297" s="235"/>
      <c r="I297" s="235"/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16"/>
      <c r="Z297" s="216"/>
      <c r="AA297" s="216"/>
      <c r="AB297" s="216"/>
      <c r="AC297" s="216"/>
      <c r="AD297" s="216"/>
      <c r="AE297" s="216"/>
      <c r="AF297" s="216"/>
      <c r="AG297" s="216" t="s">
        <v>145</v>
      </c>
      <c r="AH297" s="216">
        <v>1</v>
      </c>
      <c r="AI297" s="216"/>
      <c r="AJ297" s="216"/>
      <c r="AK297" s="216"/>
      <c r="AL297" s="216"/>
      <c r="AM297" s="216"/>
      <c r="AN297" s="216"/>
      <c r="AO297" s="216"/>
      <c r="AP297" s="216"/>
      <c r="AQ297" s="216"/>
      <c r="AR297" s="216"/>
      <c r="AS297" s="216"/>
      <c r="AT297" s="216"/>
      <c r="AU297" s="216"/>
      <c r="AV297" s="216"/>
      <c r="AW297" s="216"/>
      <c r="AX297" s="216"/>
      <c r="AY297" s="216"/>
      <c r="AZ297" s="216"/>
      <c r="BA297" s="216"/>
      <c r="BB297" s="216"/>
      <c r="BC297" s="216"/>
      <c r="BD297" s="216"/>
      <c r="BE297" s="216"/>
      <c r="BF297" s="216"/>
      <c r="BG297" s="216"/>
      <c r="BH297" s="216"/>
    </row>
    <row r="298" spans="1:60" outlineLevel="1" x14ac:dyDescent="0.2">
      <c r="A298" s="233"/>
      <c r="B298" s="234"/>
      <c r="C298" s="272" t="s">
        <v>223</v>
      </c>
      <c r="D298" s="236"/>
      <c r="E298" s="237"/>
      <c r="F298" s="235"/>
      <c r="G298" s="235"/>
      <c r="H298" s="235"/>
      <c r="I298" s="235"/>
      <c r="J298" s="235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16"/>
      <c r="Z298" s="216"/>
      <c r="AA298" s="216"/>
      <c r="AB298" s="216"/>
      <c r="AC298" s="216"/>
      <c r="AD298" s="216"/>
      <c r="AE298" s="216"/>
      <c r="AF298" s="216"/>
      <c r="AG298" s="216" t="s">
        <v>145</v>
      </c>
      <c r="AH298" s="216">
        <v>0</v>
      </c>
      <c r="AI298" s="216"/>
      <c r="AJ298" s="216"/>
      <c r="AK298" s="216"/>
      <c r="AL298" s="216"/>
      <c r="AM298" s="216"/>
      <c r="AN298" s="216"/>
      <c r="AO298" s="216"/>
      <c r="AP298" s="216"/>
      <c r="AQ298" s="216"/>
      <c r="AR298" s="216"/>
      <c r="AS298" s="216"/>
      <c r="AT298" s="216"/>
      <c r="AU298" s="216"/>
      <c r="AV298" s="216"/>
      <c r="AW298" s="216"/>
      <c r="AX298" s="216"/>
      <c r="AY298" s="216"/>
      <c r="AZ298" s="216"/>
      <c r="BA298" s="216"/>
      <c r="BB298" s="216"/>
      <c r="BC298" s="216"/>
      <c r="BD298" s="216"/>
      <c r="BE298" s="216"/>
      <c r="BF298" s="216"/>
      <c r="BG298" s="216"/>
      <c r="BH298" s="216"/>
    </row>
    <row r="299" spans="1:60" outlineLevel="1" x14ac:dyDescent="0.2">
      <c r="A299" s="233"/>
      <c r="B299" s="234"/>
      <c r="C299" s="272" t="s">
        <v>174</v>
      </c>
      <c r="D299" s="236"/>
      <c r="E299" s="237">
        <v>10.92</v>
      </c>
      <c r="F299" s="235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16"/>
      <c r="Z299" s="216"/>
      <c r="AA299" s="216"/>
      <c r="AB299" s="216"/>
      <c r="AC299" s="216"/>
      <c r="AD299" s="216"/>
      <c r="AE299" s="216"/>
      <c r="AF299" s="216"/>
      <c r="AG299" s="216" t="s">
        <v>145</v>
      </c>
      <c r="AH299" s="216">
        <v>0</v>
      </c>
      <c r="AI299" s="216"/>
      <c r="AJ299" s="216"/>
      <c r="AK299" s="216"/>
      <c r="AL299" s="216"/>
      <c r="AM299" s="216"/>
      <c r="AN299" s="216"/>
      <c r="AO299" s="216"/>
      <c r="AP299" s="216"/>
      <c r="AQ299" s="216"/>
      <c r="AR299" s="216"/>
      <c r="AS299" s="216"/>
      <c r="AT299" s="216"/>
      <c r="AU299" s="216"/>
      <c r="AV299" s="216"/>
      <c r="AW299" s="216"/>
      <c r="AX299" s="216"/>
      <c r="AY299" s="216"/>
      <c r="AZ299" s="216"/>
      <c r="BA299" s="216"/>
      <c r="BB299" s="216"/>
      <c r="BC299" s="216"/>
      <c r="BD299" s="216"/>
      <c r="BE299" s="216"/>
      <c r="BF299" s="216"/>
      <c r="BG299" s="216"/>
      <c r="BH299" s="216"/>
    </row>
    <row r="300" spans="1:60" outlineLevel="1" x14ac:dyDescent="0.2">
      <c r="A300" s="233"/>
      <c r="B300" s="234"/>
      <c r="C300" s="272" t="s">
        <v>357</v>
      </c>
      <c r="D300" s="236"/>
      <c r="E300" s="237">
        <v>13.02</v>
      </c>
      <c r="F300" s="235"/>
      <c r="G300" s="235"/>
      <c r="H300" s="235"/>
      <c r="I300" s="235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16"/>
      <c r="Z300" s="216"/>
      <c r="AA300" s="216"/>
      <c r="AB300" s="216"/>
      <c r="AC300" s="216"/>
      <c r="AD300" s="216"/>
      <c r="AE300" s="216"/>
      <c r="AF300" s="216"/>
      <c r="AG300" s="216" t="s">
        <v>145</v>
      </c>
      <c r="AH300" s="216">
        <v>0</v>
      </c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  <c r="AZ300" s="216"/>
      <c r="BA300" s="216"/>
      <c r="BB300" s="216"/>
      <c r="BC300" s="216"/>
      <c r="BD300" s="216"/>
      <c r="BE300" s="216"/>
      <c r="BF300" s="216"/>
      <c r="BG300" s="216"/>
      <c r="BH300" s="216"/>
    </row>
    <row r="301" spans="1:60" outlineLevel="1" x14ac:dyDescent="0.2">
      <c r="A301" s="233"/>
      <c r="B301" s="234"/>
      <c r="C301" s="277" t="s">
        <v>334</v>
      </c>
      <c r="D301" s="243"/>
      <c r="E301" s="244">
        <v>23.94</v>
      </c>
      <c r="F301" s="235"/>
      <c r="G301" s="235"/>
      <c r="H301" s="235"/>
      <c r="I301" s="235"/>
      <c r="J301" s="235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16"/>
      <c r="Z301" s="216"/>
      <c r="AA301" s="216"/>
      <c r="AB301" s="216"/>
      <c r="AC301" s="216"/>
      <c r="AD301" s="216"/>
      <c r="AE301" s="216"/>
      <c r="AF301" s="216"/>
      <c r="AG301" s="216" t="s">
        <v>145</v>
      </c>
      <c r="AH301" s="216">
        <v>1</v>
      </c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  <c r="AZ301" s="216"/>
      <c r="BA301" s="216"/>
      <c r="BB301" s="216"/>
      <c r="BC301" s="216"/>
      <c r="BD301" s="216"/>
      <c r="BE301" s="216"/>
      <c r="BF301" s="216"/>
      <c r="BG301" s="216"/>
      <c r="BH301" s="216"/>
    </row>
    <row r="302" spans="1:60" outlineLevel="1" x14ac:dyDescent="0.2">
      <c r="A302" s="233"/>
      <c r="B302" s="234"/>
      <c r="C302" s="272" t="s">
        <v>358</v>
      </c>
      <c r="D302" s="236"/>
      <c r="E302" s="237"/>
      <c r="F302" s="235"/>
      <c r="G302" s="235"/>
      <c r="H302" s="235"/>
      <c r="I302" s="235"/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16"/>
      <c r="Z302" s="216"/>
      <c r="AA302" s="216"/>
      <c r="AB302" s="216"/>
      <c r="AC302" s="216"/>
      <c r="AD302" s="216"/>
      <c r="AE302" s="216"/>
      <c r="AF302" s="216"/>
      <c r="AG302" s="216" t="s">
        <v>145</v>
      </c>
      <c r="AH302" s="216">
        <v>0</v>
      </c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</row>
    <row r="303" spans="1:60" outlineLevel="1" x14ac:dyDescent="0.2">
      <c r="A303" s="233"/>
      <c r="B303" s="234"/>
      <c r="C303" s="272" t="s">
        <v>359</v>
      </c>
      <c r="D303" s="236"/>
      <c r="E303" s="237">
        <v>-1.2</v>
      </c>
      <c r="F303" s="235"/>
      <c r="G303" s="235"/>
      <c r="H303" s="235"/>
      <c r="I303" s="235"/>
      <c r="J303" s="235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16"/>
      <c r="Z303" s="216"/>
      <c r="AA303" s="216"/>
      <c r="AB303" s="216"/>
      <c r="AC303" s="216"/>
      <c r="AD303" s="216"/>
      <c r="AE303" s="216"/>
      <c r="AF303" s="216"/>
      <c r="AG303" s="216" t="s">
        <v>145</v>
      </c>
      <c r="AH303" s="216">
        <v>0</v>
      </c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</row>
    <row r="304" spans="1:60" outlineLevel="1" x14ac:dyDescent="0.2">
      <c r="A304" s="233"/>
      <c r="B304" s="234"/>
      <c r="C304" s="277" t="s">
        <v>334</v>
      </c>
      <c r="D304" s="243"/>
      <c r="E304" s="244">
        <v>-1.2</v>
      </c>
      <c r="F304" s="235"/>
      <c r="G304" s="235"/>
      <c r="H304" s="235"/>
      <c r="I304" s="235"/>
      <c r="J304" s="235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16"/>
      <c r="Z304" s="216"/>
      <c r="AA304" s="216"/>
      <c r="AB304" s="216"/>
      <c r="AC304" s="216"/>
      <c r="AD304" s="216"/>
      <c r="AE304" s="216"/>
      <c r="AF304" s="216"/>
      <c r="AG304" s="216" t="s">
        <v>145</v>
      </c>
      <c r="AH304" s="216">
        <v>1</v>
      </c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</row>
    <row r="305" spans="1:60" outlineLevel="1" x14ac:dyDescent="0.2">
      <c r="A305" s="252">
        <v>76</v>
      </c>
      <c r="B305" s="253" t="s">
        <v>365</v>
      </c>
      <c r="C305" s="271" t="s">
        <v>366</v>
      </c>
      <c r="D305" s="254" t="s">
        <v>140</v>
      </c>
      <c r="E305" s="255">
        <v>28.04</v>
      </c>
      <c r="F305" s="256"/>
      <c r="G305" s="257">
        <f>ROUND(E305*F305,2)</f>
        <v>0</v>
      </c>
      <c r="H305" s="256"/>
      <c r="I305" s="257">
        <f>ROUND(E305*H305,2)</f>
        <v>0</v>
      </c>
      <c r="J305" s="256"/>
      <c r="K305" s="257">
        <f>ROUND(E305*J305,2)</f>
        <v>0</v>
      </c>
      <c r="L305" s="257">
        <v>15</v>
      </c>
      <c r="M305" s="257">
        <f>G305*(1+L305/100)</f>
        <v>0</v>
      </c>
      <c r="N305" s="257">
        <v>3.6000000000000002E-4</v>
      </c>
      <c r="O305" s="257">
        <f>ROUND(E305*N305,2)</f>
        <v>0.01</v>
      </c>
      <c r="P305" s="257">
        <v>0</v>
      </c>
      <c r="Q305" s="257">
        <f>ROUND(E305*P305,2)</f>
        <v>0</v>
      </c>
      <c r="R305" s="257"/>
      <c r="S305" s="257" t="s">
        <v>141</v>
      </c>
      <c r="T305" s="258" t="s">
        <v>141</v>
      </c>
      <c r="U305" s="235">
        <v>0.19503999999999999</v>
      </c>
      <c r="V305" s="235">
        <f>ROUND(E305*U305,2)</f>
        <v>5.47</v>
      </c>
      <c r="W305" s="235"/>
      <c r="X305" s="235" t="s">
        <v>142</v>
      </c>
      <c r="Y305" s="216"/>
      <c r="Z305" s="216"/>
      <c r="AA305" s="216"/>
      <c r="AB305" s="216"/>
      <c r="AC305" s="216"/>
      <c r="AD305" s="216"/>
      <c r="AE305" s="216"/>
      <c r="AF305" s="216"/>
      <c r="AG305" s="216" t="s">
        <v>143</v>
      </c>
      <c r="AH305" s="216"/>
      <c r="AI305" s="216"/>
      <c r="AJ305" s="216"/>
      <c r="AK305" s="216"/>
      <c r="AL305" s="216"/>
      <c r="AM305" s="216"/>
      <c r="AN305" s="216"/>
      <c r="AO305" s="216"/>
      <c r="AP305" s="216"/>
      <c r="AQ305" s="216"/>
      <c r="AR305" s="216"/>
      <c r="AS305" s="216"/>
      <c r="AT305" s="216"/>
      <c r="AU305" s="216"/>
      <c r="AV305" s="216"/>
      <c r="AW305" s="216"/>
      <c r="AX305" s="216"/>
      <c r="AY305" s="216"/>
      <c r="AZ305" s="216"/>
      <c r="BA305" s="216"/>
      <c r="BB305" s="216"/>
      <c r="BC305" s="216"/>
      <c r="BD305" s="216"/>
      <c r="BE305" s="216"/>
      <c r="BF305" s="216"/>
      <c r="BG305" s="216"/>
      <c r="BH305" s="216"/>
    </row>
    <row r="306" spans="1:60" outlineLevel="1" x14ac:dyDescent="0.2">
      <c r="A306" s="233"/>
      <c r="B306" s="234"/>
      <c r="C306" s="273" t="s">
        <v>367</v>
      </c>
      <c r="D306" s="259"/>
      <c r="E306" s="259"/>
      <c r="F306" s="259"/>
      <c r="G306" s="259"/>
      <c r="H306" s="235"/>
      <c r="I306" s="235"/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16"/>
      <c r="Z306" s="216"/>
      <c r="AA306" s="216"/>
      <c r="AB306" s="216"/>
      <c r="AC306" s="216"/>
      <c r="AD306" s="216"/>
      <c r="AE306" s="216"/>
      <c r="AF306" s="216"/>
      <c r="AG306" s="216" t="s">
        <v>153</v>
      </c>
      <c r="AH306" s="216"/>
      <c r="AI306" s="216"/>
      <c r="AJ306" s="216"/>
      <c r="AK306" s="216"/>
      <c r="AL306" s="216"/>
      <c r="AM306" s="216"/>
      <c r="AN306" s="216"/>
      <c r="AO306" s="216"/>
      <c r="AP306" s="216"/>
      <c r="AQ306" s="216"/>
      <c r="AR306" s="216"/>
      <c r="AS306" s="216"/>
      <c r="AT306" s="216"/>
      <c r="AU306" s="216"/>
      <c r="AV306" s="216"/>
      <c r="AW306" s="216"/>
      <c r="AX306" s="216"/>
      <c r="AY306" s="216"/>
      <c r="AZ306" s="216"/>
      <c r="BA306" s="216"/>
      <c r="BB306" s="216"/>
      <c r="BC306" s="216"/>
      <c r="BD306" s="216"/>
      <c r="BE306" s="216"/>
      <c r="BF306" s="216"/>
      <c r="BG306" s="216"/>
      <c r="BH306" s="216"/>
    </row>
    <row r="307" spans="1:60" outlineLevel="1" x14ac:dyDescent="0.2">
      <c r="A307" s="233"/>
      <c r="B307" s="234"/>
      <c r="C307" s="272" t="s">
        <v>353</v>
      </c>
      <c r="D307" s="236"/>
      <c r="E307" s="237"/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16"/>
      <c r="Z307" s="216"/>
      <c r="AA307" s="216"/>
      <c r="AB307" s="216"/>
      <c r="AC307" s="216"/>
      <c r="AD307" s="216"/>
      <c r="AE307" s="216"/>
      <c r="AF307" s="216"/>
      <c r="AG307" s="216" t="s">
        <v>145</v>
      </c>
      <c r="AH307" s="216">
        <v>0</v>
      </c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6"/>
      <c r="AX307" s="216"/>
      <c r="AY307" s="216"/>
      <c r="AZ307" s="216"/>
      <c r="BA307" s="216"/>
      <c r="BB307" s="216"/>
      <c r="BC307" s="216"/>
      <c r="BD307" s="216"/>
      <c r="BE307" s="216"/>
      <c r="BF307" s="216"/>
      <c r="BG307" s="216"/>
      <c r="BH307" s="216"/>
    </row>
    <row r="308" spans="1:60" outlineLevel="1" x14ac:dyDescent="0.2">
      <c r="A308" s="233"/>
      <c r="B308" s="234"/>
      <c r="C308" s="272" t="s">
        <v>184</v>
      </c>
      <c r="D308" s="236"/>
      <c r="E308" s="237">
        <v>4.2</v>
      </c>
      <c r="F308" s="235"/>
      <c r="G308" s="235"/>
      <c r="H308" s="235"/>
      <c r="I308" s="235"/>
      <c r="J308" s="235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16"/>
      <c r="Z308" s="216"/>
      <c r="AA308" s="216"/>
      <c r="AB308" s="216"/>
      <c r="AC308" s="216"/>
      <c r="AD308" s="216"/>
      <c r="AE308" s="216"/>
      <c r="AF308" s="216"/>
      <c r="AG308" s="216" t="s">
        <v>145</v>
      </c>
      <c r="AH308" s="216">
        <v>0</v>
      </c>
      <c r="AI308" s="216"/>
      <c r="AJ308" s="216"/>
      <c r="AK308" s="216"/>
      <c r="AL308" s="216"/>
      <c r="AM308" s="216"/>
      <c r="AN308" s="216"/>
      <c r="AO308" s="216"/>
      <c r="AP308" s="216"/>
      <c r="AQ308" s="216"/>
      <c r="AR308" s="216"/>
      <c r="AS308" s="216"/>
      <c r="AT308" s="216"/>
      <c r="AU308" s="216"/>
      <c r="AV308" s="216"/>
      <c r="AW308" s="216"/>
      <c r="AX308" s="216"/>
      <c r="AY308" s="216"/>
      <c r="AZ308" s="216"/>
      <c r="BA308" s="216"/>
      <c r="BB308" s="216"/>
      <c r="BC308" s="216"/>
      <c r="BD308" s="216"/>
      <c r="BE308" s="216"/>
      <c r="BF308" s="216"/>
      <c r="BG308" s="216"/>
      <c r="BH308" s="216"/>
    </row>
    <row r="309" spans="1:60" outlineLevel="1" x14ac:dyDescent="0.2">
      <c r="A309" s="233"/>
      <c r="B309" s="234"/>
      <c r="C309" s="272" t="s">
        <v>198</v>
      </c>
      <c r="D309" s="236"/>
      <c r="E309" s="237">
        <v>1.1000000000000001</v>
      </c>
      <c r="F309" s="235"/>
      <c r="G309" s="235"/>
      <c r="H309" s="235"/>
      <c r="I309" s="235"/>
      <c r="J309" s="235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16"/>
      <c r="Z309" s="216"/>
      <c r="AA309" s="216"/>
      <c r="AB309" s="216"/>
      <c r="AC309" s="216"/>
      <c r="AD309" s="216"/>
      <c r="AE309" s="216"/>
      <c r="AF309" s="216"/>
      <c r="AG309" s="216" t="s">
        <v>145</v>
      </c>
      <c r="AH309" s="216">
        <v>0</v>
      </c>
      <c r="AI309" s="216"/>
      <c r="AJ309" s="216"/>
      <c r="AK309" s="216"/>
      <c r="AL309" s="216"/>
      <c r="AM309" s="216"/>
      <c r="AN309" s="216"/>
      <c r="AO309" s="216"/>
      <c r="AP309" s="216"/>
      <c r="AQ309" s="216"/>
      <c r="AR309" s="216"/>
      <c r="AS309" s="216"/>
      <c r="AT309" s="216"/>
      <c r="AU309" s="216"/>
      <c r="AV309" s="216"/>
      <c r="AW309" s="216"/>
      <c r="AX309" s="216"/>
      <c r="AY309" s="216"/>
      <c r="AZ309" s="216"/>
      <c r="BA309" s="216"/>
      <c r="BB309" s="216"/>
      <c r="BC309" s="216"/>
      <c r="BD309" s="216"/>
      <c r="BE309" s="216"/>
      <c r="BF309" s="216"/>
      <c r="BG309" s="216"/>
      <c r="BH309" s="216"/>
    </row>
    <row r="310" spans="1:60" outlineLevel="1" x14ac:dyDescent="0.2">
      <c r="A310" s="233"/>
      <c r="B310" s="234"/>
      <c r="C310" s="277" t="s">
        <v>334</v>
      </c>
      <c r="D310" s="243"/>
      <c r="E310" s="244">
        <v>5.3</v>
      </c>
      <c r="F310" s="235"/>
      <c r="G310" s="235"/>
      <c r="H310" s="235"/>
      <c r="I310" s="235"/>
      <c r="J310" s="235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16"/>
      <c r="Z310" s="216"/>
      <c r="AA310" s="216"/>
      <c r="AB310" s="216"/>
      <c r="AC310" s="216"/>
      <c r="AD310" s="216"/>
      <c r="AE310" s="216"/>
      <c r="AF310" s="216"/>
      <c r="AG310" s="216" t="s">
        <v>145</v>
      </c>
      <c r="AH310" s="216">
        <v>1</v>
      </c>
      <c r="AI310" s="216"/>
      <c r="AJ310" s="216"/>
      <c r="AK310" s="216"/>
      <c r="AL310" s="216"/>
      <c r="AM310" s="216"/>
      <c r="AN310" s="216"/>
      <c r="AO310" s="216"/>
      <c r="AP310" s="216"/>
      <c r="AQ310" s="216"/>
      <c r="AR310" s="216"/>
      <c r="AS310" s="216"/>
      <c r="AT310" s="216"/>
      <c r="AU310" s="216"/>
      <c r="AV310" s="216"/>
      <c r="AW310" s="216"/>
      <c r="AX310" s="216"/>
      <c r="AY310" s="216"/>
      <c r="AZ310" s="216"/>
      <c r="BA310" s="216"/>
      <c r="BB310" s="216"/>
      <c r="BC310" s="216"/>
      <c r="BD310" s="216"/>
      <c r="BE310" s="216"/>
      <c r="BF310" s="216"/>
      <c r="BG310" s="216"/>
      <c r="BH310" s="216"/>
    </row>
    <row r="311" spans="1:60" outlineLevel="1" x14ac:dyDescent="0.2">
      <c r="A311" s="233"/>
      <c r="B311" s="234"/>
      <c r="C311" s="272" t="s">
        <v>223</v>
      </c>
      <c r="D311" s="236"/>
      <c r="E311" s="237"/>
      <c r="F311" s="235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16"/>
      <c r="Z311" s="216"/>
      <c r="AA311" s="216"/>
      <c r="AB311" s="216"/>
      <c r="AC311" s="216"/>
      <c r="AD311" s="216"/>
      <c r="AE311" s="216"/>
      <c r="AF311" s="216"/>
      <c r="AG311" s="216" t="s">
        <v>145</v>
      </c>
      <c r="AH311" s="216">
        <v>0</v>
      </c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/>
      <c r="AU311" s="216"/>
      <c r="AV311" s="216"/>
      <c r="AW311" s="216"/>
      <c r="AX311" s="216"/>
      <c r="AY311" s="216"/>
      <c r="AZ311" s="216"/>
      <c r="BA311" s="216"/>
      <c r="BB311" s="216"/>
      <c r="BC311" s="216"/>
      <c r="BD311" s="216"/>
      <c r="BE311" s="216"/>
      <c r="BF311" s="216"/>
      <c r="BG311" s="216"/>
      <c r="BH311" s="216"/>
    </row>
    <row r="312" spans="1:60" outlineLevel="1" x14ac:dyDescent="0.2">
      <c r="A312" s="233"/>
      <c r="B312" s="234"/>
      <c r="C312" s="272" t="s">
        <v>174</v>
      </c>
      <c r="D312" s="236"/>
      <c r="E312" s="237">
        <v>10.92</v>
      </c>
      <c r="F312" s="235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16"/>
      <c r="Z312" s="216"/>
      <c r="AA312" s="216"/>
      <c r="AB312" s="216"/>
      <c r="AC312" s="216"/>
      <c r="AD312" s="216"/>
      <c r="AE312" s="216"/>
      <c r="AF312" s="216"/>
      <c r="AG312" s="216" t="s">
        <v>145</v>
      </c>
      <c r="AH312" s="216">
        <v>0</v>
      </c>
      <c r="AI312" s="216"/>
      <c r="AJ312" s="216"/>
      <c r="AK312" s="216"/>
      <c r="AL312" s="216"/>
      <c r="AM312" s="216"/>
      <c r="AN312" s="216"/>
      <c r="AO312" s="216"/>
      <c r="AP312" s="216"/>
      <c r="AQ312" s="216"/>
      <c r="AR312" s="216"/>
      <c r="AS312" s="216"/>
      <c r="AT312" s="216"/>
      <c r="AU312" s="216"/>
      <c r="AV312" s="216"/>
      <c r="AW312" s="216"/>
      <c r="AX312" s="216"/>
      <c r="AY312" s="216"/>
      <c r="AZ312" s="216"/>
      <c r="BA312" s="216"/>
      <c r="BB312" s="216"/>
      <c r="BC312" s="216"/>
      <c r="BD312" s="216"/>
      <c r="BE312" s="216"/>
      <c r="BF312" s="216"/>
      <c r="BG312" s="216"/>
      <c r="BH312" s="216"/>
    </row>
    <row r="313" spans="1:60" outlineLevel="1" x14ac:dyDescent="0.2">
      <c r="A313" s="233"/>
      <c r="B313" s="234"/>
      <c r="C313" s="272" t="s">
        <v>357</v>
      </c>
      <c r="D313" s="236"/>
      <c r="E313" s="237">
        <v>13.02</v>
      </c>
      <c r="F313" s="235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16"/>
      <c r="Z313" s="216"/>
      <c r="AA313" s="216"/>
      <c r="AB313" s="216"/>
      <c r="AC313" s="216"/>
      <c r="AD313" s="216"/>
      <c r="AE313" s="216"/>
      <c r="AF313" s="216"/>
      <c r="AG313" s="216" t="s">
        <v>145</v>
      </c>
      <c r="AH313" s="216">
        <v>0</v>
      </c>
      <c r="AI313" s="216"/>
      <c r="AJ313" s="216"/>
      <c r="AK313" s="216"/>
      <c r="AL313" s="216"/>
      <c r="AM313" s="216"/>
      <c r="AN313" s="216"/>
      <c r="AO313" s="216"/>
      <c r="AP313" s="216"/>
      <c r="AQ313" s="216"/>
      <c r="AR313" s="216"/>
      <c r="AS313" s="216"/>
      <c r="AT313" s="216"/>
      <c r="AU313" s="216"/>
      <c r="AV313" s="216"/>
      <c r="AW313" s="216"/>
      <c r="AX313" s="216"/>
      <c r="AY313" s="216"/>
      <c r="AZ313" s="216"/>
      <c r="BA313" s="216"/>
      <c r="BB313" s="216"/>
      <c r="BC313" s="216"/>
      <c r="BD313" s="216"/>
      <c r="BE313" s="216"/>
      <c r="BF313" s="216"/>
      <c r="BG313" s="216"/>
      <c r="BH313" s="216"/>
    </row>
    <row r="314" spans="1:60" outlineLevel="1" x14ac:dyDescent="0.2">
      <c r="A314" s="233"/>
      <c r="B314" s="234"/>
      <c r="C314" s="277" t="s">
        <v>334</v>
      </c>
      <c r="D314" s="243"/>
      <c r="E314" s="244">
        <v>23.94</v>
      </c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16"/>
      <c r="Z314" s="216"/>
      <c r="AA314" s="216"/>
      <c r="AB314" s="216"/>
      <c r="AC314" s="216"/>
      <c r="AD314" s="216"/>
      <c r="AE314" s="216"/>
      <c r="AF314" s="216"/>
      <c r="AG314" s="216" t="s">
        <v>145</v>
      </c>
      <c r="AH314" s="216">
        <v>1</v>
      </c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</row>
    <row r="315" spans="1:60" outlineLevel="1" x14ac:dyDescent="0.2">
      <c r="A315" s="233"/>
      <c r="B315" s="234"/>
      <c r="C315" s="272" t="s">
        <v>358</v>
      </c>
      <c r="D315" s="236"/>
      <c r="E315" s="237"/>
      <c r="F315" s="235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16"/>
      <c r="Z315" s="216"/>
      <c r="AA315" s="216"/>
      <c r="AB315" s="216"/>
      <c r="AC315" s="216"/>
      <c r="AD315" s="216"/>
      <c r="AE315" s="216"/>
      <c r="AF315" s="216"/>
      <c r="AG315" s="216" t="s">
        <v>145</v>
      </c>
      <c r="AH315" s="216">
        <v>0</v>
      </c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</row>
    <row r="316" spans="1:60" outlineLevel="1" x14ac:dyDescent="0.2">
      <c r="A316" s="233"/>
      <c r="B316" s="234"/>
      <c r="C316" s="272" t="s">
        <v>359</v>
      </c>
      <c r="D316" s="236"/>
      <c r="E316" s="237">
        <v>-1.2</v>
      </c>
      <c r="F316" s="235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16"/>
      <c r="Z316" s="216"/>
      <c r="AA316" s="216"/>
      <c r="AB316" s="216"/>
      <c r="AC316" s="216"/>
      <c r="AD316" s="216"/>
      <c r="AE316" s="216"/>
      <c r="AF316" s="216"/>
      <c r="AG316" s="216" t="s">
        <v>145</v>
      </c>
      <c r="AH316" s="216">
        <v>0</v>
      </c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</row>
    <row r="317" spans="1:60" outlineLevel="1" x14ac:dyDescent="0.2">
      <c r="A317" s="233"/>
      <c r="B317" s="234"/>
      <c r="C317" s="277" t="s">
        <v>334</v>
      </c>
      <c r="D317" s="243"/>
      <c r="E317" s="244">
        <v>-1.2</v>
      </c>
      <c r="F317" s="235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16"/>
      <c r="Z317" s="216"/>
      <c r="AA317" s="216"/>
      <c r="AB317" s="216"/>
      <c r="AC317" s="216"/>
      <c r="AD317" s="216"/>
      <c r="AE317" s="216"/>
      <c r="AF317" s="216"/>
      <c r="AG317" s="216" t="s">
        <v>145</v>
      </c>
      <c r="AH317" s="216">
        <v>1</v>
      </c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</row>
    <row r="318" spans="1:60" x14ac:dyDescent="0.2">
      <c r="A318" s="246" t="s">
        <v>136</v>
      </c>
      <c r="B318" s="247" t="s">
        <v>104</v>
      </c>
      <c r="C318" s="270" t="s">
        <v>105</v>
      </c>
      <c r="D318" s="248"/>
      <c r="E318" s="249"/>
      <c r="F318" s="250"/>
      <c r="G318" s="250">
        <f>SUMIF(AG319:AG361,"&lt;&gt;NOR",G319:G361)</f>
        <v>0</v>
      </c>
      <c r="H318" s="250"/>
      <c r="I318" s="250">
        <f>SUM(I319:I361)</f>
        <v>0</v>
      </c>
      <c r="J318" s="250"/>
      <c r="K318" s="250">
        <f>SUM(K319:K361)</f>
        <v>0</v>
      </c>
      <c r="L318" s="250"/>
      <c r="M318" s="250">
        <f>SUM(M319:M361)</f>
        <v>0</v>
      </c>
      <c r="N318" s="250"/>
      <c r="O318" s="250">
        <f>SUM(O319:O361)</f>
        <v>0</v>
      </c>
      <c r="P318" s="250"/>
      <c r="Q318" s="250">
        <f>SUM(Q319:Q361)</f>
        <v>0</v>
      </c>
      <c r="R318" s="250"/>
      <c r="S318" s="250"/>
      <c r="T318" s="251"/>
      <c r="U318" s="245"/>
      <c r="V318" s="245">
        <f>SUM(V319:V361)</f>
        <v>0.1</v>
      </c>
      <c r="W318" s="245"/>
      <c r="X318" s="245"/>
      <c r="AG318" t="s">
        <v>137</v>
      </c>
    </row>
    <row r="319" spans="1:60" ht="22.5" outlineLevel="1" x14ac:dyDescent="0.2">
      <c r="A319" s="252">
        <v>77</v>
      </c>
      <c r="B319" s="253" t="s">
        <v>368</v>
      </c>
      <c r="C319" s="271" t="s">
        <v>369</v>
      </c>
      <c r="D319" s="254" t="s">
        <v>149</v>
      </c>
      <c r="E319" s="255">
        <v>1</v>
      </c>
      <c r="F319" s="256"/>
      <c r="G319" s="257">
        <f>ROUND(E319*F319,2)</f>
        <v>0</v>
      </c>
      <c r="H319" s="256"/>
      <c r="I319" s="257">
        <f>ROUND(E319*H319,2)</f>
        <v>0</v>
      </c>
      <c r="J319" s="256"/>
      <c r="K319" s="257">
        <f>ROUND(E319*J319,2)</f>
        <v>0</v>
      </c>
      <c r="L319" s="257">
        <v>15</v>
      </c>
      <c r="M319" s="257">
        <f>G319*(1+L319/100)</f>
        <v>0</v>
      </c>
      <c r="N319" s="257">
        <v>1.6000000000000001E-4</v>
      </c>
      <c r="O319" s="257">
        <f>ROUND(E319*N319,2)</f>
        <v>0</v>
      </c>
      <c r="P319" s="257">
        <v>0</v>
      </c>
      <c r="Q319" s="257">
        <f>ROUND(E319*P319,2)</f>
        <v>0</v>
      </c>
      <c r="R319" s="257"/>
      <c r="S319" s="257" t="s">
        <v>150</v>
      </c>
      <c r="T319" s="258" t="s">
        <v>151</v>
      </c>
      <c r="U319" s="235">
        <v>9.955E-2</v>
      </c>
      <c r="V319" s="235">
        <f>ROUND(E319*U319,2)</f>
        <v>0.1</v>
      </c>
      <c r="W319" s="235"/>
      <c r="X319" s="235" t="s">
        <v>142</v>
      </c>
      <c r="Y319" s="216"/>
      <c r="Z319" s="216"/>
      <c r="AA319" s="216"/>
      <c r="AB319" s="216"/>
      <c r="AC319" s="216"/>
      <c r="AD319" s="216"/>
      <c r="AE319" s="216"/>
      <c r="AF319" s="216"/>
      <c r="AG319" s="216" t="s">
        <v>158</v>
      </c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</row>
    <row r="320" spans="1:60" ht="22.5" outlineLevel="1" x14ac:dyDescent="0.2">
      <c r="A320" s="233"/>
      <c r="B320" s="234"/>
      <c r="C320" s="273" t="s">
        <v>370</v>
      </c>
      <c r="D320" s="259"/>
      <c r="E320" s="259"/>
      <c r="F320" s="259"/>
      <c r="G320" s="259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  <c r="W320" s="235"/>
      <c r="X320" s="235"/>
      <c r="Y320" s="216"/>
      <c r="Z320" s="216"/>
      <c r="AA320" s="216"/>
      <c r="AB320" s="216"/>
      <c r="AC320" s="216"/>
      <c r="AD320" s="216"/>
      <c r="AE320" s="216"/>
      <c r="AF320" s="216"/>
      <c r="AG320" s="216" t="s">
        <v>153</v>
      </c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61" t="str">
        <f>C320</f>
        <v>Kompletní dodávka a montáž včetně uvedení do provozu, prostupů, zaškolení, seřízení, zkoušek dle příslušných ČSN a dalších pomocných prací a zednických přípomocí.</v>
      </c>
      <c r="BB320" s="216"/>
      <c r="BC320" s="216"/>
      <c r="BD320" s="216"/>
      <c r="BE320" s="216"/>
      <c r="BF320" s="216"/>
      <c r="BG320" s="216"/>
      <c r="BH320" s="216"/>
    </row>
    <row r="321" spans="1:60" ht="22.5" outlineLevel="1" x14ac:dyDescent="0.2">
      <c r="A321" s="233"/>
      <c r="B321" s="234"/>
      <c r="C321" s="274" t="s">
        <v>410</v>
      </c>
      <c r="D321" s="260"/>
      <c r="E321" s="260"/>
      <c r="F321" s="260"/>
      <c r="G321" s="260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16"/>
      <c r="Z321" s="216"/>
      <c r="AA321" s="216"/>
      <c r="AB321" s="216"/>
      <c r="AC321" s="216"/>
      <c r="AD321" s="216"/>
      <c r="AE321" s="216"/>
      <c r="AF321" s="216"/>
      <c r="AG321" s="216" t="s">
        <v>153</v>
      </c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61" t="str">
        <f>C321</f>
        <v>Odstranění stávajících světel, vypínačů, zásuvek. Nové nové zásuvky, vypínače, příprava pro přisazená stropní svítidla.</v>
      </c>
      <c r="BB321" s="216"/>
      <c r="BC321" s="216"/>
      <c r="BD321" s="216"/>
      <c r="BE321" s="216"/>
      <c r="BF321" s="216"/>
      <c r="BG321" s="216"/>
      <c r="BH321" s="216"/>
    </row>
    <row r="322" spans="1:60" outlineLevel="1" x14ac:dyDescent="0.2">
      <c r="A322" s="233"/>
      <c r="B322" s="234"/>
      <c r="C322" s="274" t="s">
        <v>371</v>
      </c>
      <c r="D322" s="260"/>
      <c r="E322" s="260"/>
      <c r="F322" s="260"/>
      <c r="G322" s="260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16"/>
      <c r="Z322" s="216"/>
      <c r="AA322" s="216"/>
      <c r="AB322" s="216"/>
      <c r="AC322" s="216"/>
      <c r="AD322" s="216"/>
      <c r="AE322" s="216"/>
      <c r="AF322" s="216"/>
      <c r="AG322" s="216" t="s">
        <v>153</v>
      </c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</row>
    <row r="323" spans="1:60" outlineLevel="1" x14ac:dyDescent="0.2">
      <c r="A323" s="233"/>
      <c r="B323" s="234"/>
      <c r="C323" s="274" t="s">
        <v>372</v>
      </c>
      <c r="D323" s="260"/>
      <c r="E323" s="260"/>
      <c r="F323" s="260"/>
      <c r="G323" s="260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  <c r="W323" s="235"/>
      <c r="X323" s="235"/>
      <c r="Y323" s="216"/>
      <c r="Z323" s="216"/>
      <c r="AA323" s="216"/>
      <c r="AB323" s="216"/>
      <c r="AC323" s="216"/>
      <c r="AD323" s="216"/>
      <c r="AE323" s="216"/>
      <c r="AF323" s="216"/>
      <c r="AG323" s="216" t="s">
        <v>153</v>
      </c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</row>
    <row r="324" spans="1:60" outlineLevel="1" x14ac:dyDescent="0.2">
      <c r="A324" s="233"/>
      <c r="B324" s="234"/>
      <c r="C324" s="278" t="s">
        <v>373</v>
      </c>
      <c r="D324" s="238"/>
      <c r="E324" s="239"/>
      <c r="F324" s="240"/>
      <c r="G324" s="240"/>
      <c r="H324" s="235"/>
      <c r="I324" s="235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16"/>
      <c r="Z324" s="216"/>
      <c r="AA324" s="216"/>
      <c r="AB324" s="216"/>
      <c r="AC324" s="216"/>
      <c r="AD324" s="216"/>
      <c r="AE324" s="216"/>
      <c r="AF324" s="216"/>
      <c r="AG324" s="216" t="s">
        <v>153</v>
      </c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</row>
    <row r="325" spans="1:60" outlineLevel="1" x14ac:dyDescent="0.2">
      <c r="A325" s="233"/>
      <c r="B325" s="234"/>
      <c r="C325" s="274" t="s">
        <v>411</v>
      </c>
      <c r="D325" s="260"/>
      <c r="E325" s="260"/>
      <c r="F325" s="260"/>
      <c r="G325" s="260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16"/>
      <c r="Z325" s="216"/>
      <c r="AA325" s="216"/>
      <c r="AB325" s="216"/>
      <c r="AC325" s="216"/>
      <c r="AD325" s="216"/>
      <c r="AE325" s="216"/>
      <c r="AF325" s="216"/>
      <c r="AG325" s="216" t="s">
        <v>153</v>
      </c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</row>
    <row r="326" spans="1:60" outlineLevel="1" x14ac:dyDescent="0.2">
      <c r="A326" s="233"/>
      <c r="B326" s="234"/>
      <c r="C326" s="274" t="s">
        <v>412</v>
      </c>
      <c r="D326" s="260"/>
      <c r="E326" s="260"/>
      <c r="F326" s="260"/>
      <c r="G326" s="260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16"/>
      <c r="Z326" s="216"/>
      <c r="AA326" s="216"/>
      <c r="AB326" s="216"/>
      <c r="AC326" s="216"/>
      <c r="AD326" s="216"/>
      <c r="AE326" s="216"/>
      <c r="AF326" s="216"/>
      <c r="AG326" s="216" t="s">
        <v>153</v>
      </c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</row>
    <row r="327" spans="1:60" outlineLevel="1" x14ac:dyDescent="0.2">
      <c r="A327" s="233"/>
      <c r="B327" s="234"/>
      <c r="C327" s="274" t="s">
        <v>413</v>
      </c>
      <c r="D327" s="260"/>
      <c r="E327" s="260"/>
      <c r="F327" s="260"/>
      <c r="G327" s="260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16"/>
      <c r="Z327" s="216"/>
      <c r="AA327" s="216"/>
      <c r="AB327" s="216"/>
      <c r="AC327" s="216"/>
      <c r="AD327" s="216"/>
      <c r="AE327" s="216"/>
      <c r="AF327" s="216"/>
      <c r="AG327" s="216" t="s">
        <v>153</v>
      </c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216"/>
      <c r="BD327" s="216"/>
      <c r="BE327" s="216"/>
      <c r="BF327" s="216"/>
      <c r="BG327" s="216"/>
      <c r="BH327" s="216"/>
    </row>
    <row r="328" spans="1:60" outlineLevel="1" x14ac:dyDescent="0.2">
      <c r="A328" s="233"/>
      <c r="B328" s="234"/>
      <c r="C328" s="274" t="s">
        <v>414</v>
      </c>
      <c r="D328" s="260"/>
      <c r="E328" s="260"/>
      <c r="F328" s="260"/>
      <c r="G328" s="260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16"/>
      <c r="Z328" s="216"/>
      <c r="AA328" s="216"/>
      <c r="AB328" s="216"/>
      <c r="AC328" s="216"/>
      <c r="AD328" s="216"/>
      <c r="AE328" s="216"/>
      <c r="AF328" s="216"/>
      <c r="AG328" s="216" t="s">
        <v>153</v>
      </c>
      <c r="AH328" s="216"/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  <c r="AZ328" s="216"/>
      <c r="BA328" s="216"/>
      <c r="BB328" s="216"/>
      <c r="BC328" s="216"/>
      <c r="BD328" s="216"/>
      <c r="BE328" s="216"/>
      <c r="BF328" s="216"/>
      <c r="BG328" s="216"/>
      <c r="BH328" s="216"/>
    </row>
    <row r="329" spans="1:60" outlineLevel="1" x14ac:dyDescent="0.2">
      <c r="A329" s="233"/>
      <c r="B329" s="234"/>
      <c r="C329" s="274" t="s">
        <v>415</v>
      </c>
      <c r="D329" s="260"/>
      <c r="E329" s="260"/>
      <c r="F329" s="260"/>
      <c r="G329" s="260"/>
      <c r="H329" s="235"/>
      <c r="I329" s="235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16"/>
      <c r="Z329" s="216"/>
      <c r="AA329" s="216"/>
      <c r="AB329" s="216"/>
      <c r="AC329" s="216"/>
      <c r="AD329" s="216"/>
      <c r="AE329" s="216"/>
      <c r="AF329" s="216"/>
      <c r="AG329" s="216" t="s">
        <v>153</v>
      </c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</row>
    <row r="330" spans="1:60" outlineLevel="1" x14ac:dyDescent="0.2">
      <c r="A330" s="233"/>
      <c r="B330" s="234"/>
      <c r="C330" s="274" t="s">
        <v>416</v>
      </c>
      <c r="D330" s="260"/>
      <c r="E330" s="260"/>
      <c r="F330" s="260"/>
      <c r="G330" s="260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16"/>
      <c r="Z330" s="216"/>
      <c r="AA330" s="216"/>
      <c r="AB330" s="216"/>
      <c r="AC330" s="216"/>
      <c r="AD330" s="216"/>
      <c r="AE330" s="216"/>
      <c r="AF330" s="216"/>
      <c r="AG330" s="216" t="s">
        <v>153</v>
      </c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16"/>
      <c r="BB330" s="216"/>
      <c r="BC330" s="216"/>
      <c r="BD330" s="216"/>
      <c r="BE330" s="216"/>
      <c r="BF330" s="216"/>
      <c r="BG330" s="216"/>
      <c r="BH330" s="216"/>
    </row>
    <row r="331" spans="1:60" outlineLevel="1" x14ac:dyDescent="0.2">
      <c r="A331" s="233"/>
      <c r="B331" s="234"/>
      <c r="C331" s="274" t="s">
        <v>417</v>
      </c>
      <c r="D331" s="260"/>
      <c r="E331" s="260"/>
      <c r="F331" s="260"/>
      <c r="G331" s="260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16"/>
      <c r="Z331" s="216"/>
      <c r="AA331" s="216"/>
      <c r="AB331" s="216"/>
      <c r="AC331" s="216"/>
      <c r="AD331" s="216"/>
      <c r="AE331" s="216"/>
      <c r="AF331" s="216"/>
      <c r="AG331" s="216" t="s">
        <v>153</v>
      </c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</row>
    <row r="332" spans="1:60" outlineLevel="1" x14ac:dyDescent="0.2">
      <c r="A332" s="233"/>
      <c r="B332" s="234"/>
      <c r="C332" s="274" t="s">
        <v>418</v>
      </c>
      <c r="D332" s="260"/>
      <c r="E332" s="260"/>
      <c r="F332" s="260"/>
      <c r="G332" s="260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16"/>
      <c r="Z332" s="216"/>
      <c r="AA332" s="216"/>
      <c r="AB332" s="216"/>
      <c r="AC332" s="216"/>
      <c r="AD332" s="216"/>
      <c r="AE332" s="216"/>
      <c r="AF332" s="216"/>
      <c r="AG332" s="216" t="s">
        <v>153</v>
      </c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</row>
    <row r="333" spans="1:60" outlineLevel="1" x14ac:dyDescent="0.2">
      <c r="A333" s="233"/>
      <c r="B333" s="234"/>
      <c r="C333" s="274" t="s">
        <v>419</v>
      </c>
      <c r="D333" s="260"/>
      <c r="E333" s="260"/>
      <c r="F333" s="260"/>
      <c r="G333" s="260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16"/>
      <c r="Z333" s="216"/>
      <c r="AA333" s="216"/>
      <c r="AB333" s="216"/>
      <c r="AC333" s="216"/>
      <c r="AD333" s="216"/>
      <c r="AE333" s="216"/>
      <c r="AF333" s="216"/>
      <c r="AG333" s="216" t="s">
        <v>153</v>
      </c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  <c r="AZ333" s="216"/>
      <c r="BA333" s="216"/>
      <c r="BB333" s="216"/>
      <c r="BC333" s="216"/>
      <c r="BD333" s="216"/>
      <c r="BE333" s="216"/>
      <c r="BF333" s="216"/>
      <c r="BG333" s="216"/>
      <c r="BH333" s="216"/>
    </row>
    <row r="334" spans="1:60" outlineLevel="1" x14ac:dyDescent="0.2">
      <c r="A334" s="233"/>
      <c r="B334" s="234"/>
      <c r="C334" s="278" t="s">
        <v>374</v>
      </c>
      <c r="D334" s="238"/>
      <c r="E334" s="239"/>
      <c r="F334" s="240"/>
      <c r="G334" s="240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16"/>
      <c r="Z334" s="216"/>
      <c r="AA334" s="216"/>
      <c r="AB334" s="216"/>
      <c r="AC334" s="216"/>
      <c r="AD334" s="216"/>
      <c r="AE334" s="216"/>
      <c r="AF334" s="216"/>
      <c r="AG334" s="216" t="s">
        <v>153</v>
      </c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6"/>
      <c r="BC334" s="216"/>
      <c r="BD334" s="216"/>
      <c r="BE334" s="216"/>
      <c r="BF334" s="216"/>
      <c r="BG334" s="216"/>
      <c r="BH334" s="216"/>
    </row>
    <row r="335" spans="1:60" outlineLevel="1" x14ac:dyDescent="0.2">
      <c r="A335" s="233"/>
      <c r="B335" s="234"/>
      <c r="C335" s="274" t="s">
        <v>420</v>
      </c>
      <c r="D335" s="260"/>
      <c r="E335" s="260"/>
      <c r="F335" s="260"/>
      <c r="G335" s="260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16"/>
      <c r="Z335" s="216"/>
      <c r="AA335" s="216"/>
      <c r="AB335" s="216"/>
      <c r="AC335" s="216"/>
      <c r="AD335" s="216"/>
      <c r="AE335" s="216"/>
      <c r="AF335" s="216"/>
      <c r="AG335" s="216" t="s">
        <v>153</v>
      </c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16"/>
      <c r="AZ335" s="216"/>
      <c r="BA335" s="216"/>
      <c r="BB335" s="216"/>
      <c r="BC335" s="216"/>
      <c r="BD335" s="216"/>
      <c r="BE335" s="216"/>
      <c r="BF335" s="216"/>
      <c r="BG335" s="216"/>
      <c r="BH335" s="216"/>
    </row>
    <row r="336" spans="1:60" outlineLevel="1" x14ac:dyDescent="0.2">
      <c r="A336" s="233"/>
      <c r="B336" s="234"/>
      <c r="C336" s="274" t="s">
        <v>421</v>
      </c>
      <c r="D336" s="260"/>
      <c r="E336" s="260"/>
      <c r="F336" s="260"/>
      <c r="G336" s="260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16"/>
      <c r="Z336" s="216"/>
      <c r="AA336" s="216"/>
      <c r="AB336" s="216"/>
      <c r="AC336" s="216"/>
      <c r="AD336" s="216"/>
      <c r="AE336" s="216"/>
      <c r="AF336" s="216"/>
      <c r="AG336" s="216" t="s">
        <v>153</v>
      </c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6"/>
      <c r="AZ336" s="216"/>
      <c r="BA336" s="216"/>
      <c r="BB336" s="216"/>
      <c r="BC336" s="216"/>
      <c r="BD336" s="216"/>
      <c r="BE336" s="216"/>
      <c r="BF336" s="216"/>
      <c r="BG336" s="216"/>
      <c r="BH336" s="216"/>
    </row>
    <row r="337" spans="1:60" outlineLevel="1" x14ac:dyDescent="0.2">
      <c r="A337" s="233"/>
      <c r="B337" s="234"/>
      <c r="C337" s="274" t="s">
        <v>422</v>
      </c>
      <c r="D337" s="260"/>
      <c r="E337" s="260"/>
      <c r="F337" s="260"/>
      <c r="G337" s="260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16"/>
      <c r="Z337" s="216"/>
      <c r="AA337" s="216"/>
      <c r="AB337" s="216"/>
      <c r="AC337" s="216"/>
      <c r="AD337" s="216"/>
      <c r="AE337" s="216"/>
      <c r="AF337" s="216"/>
      <c r="AG337" s="216" t="s">
        <v>153</v>
      </c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  <c r="AZ337" s="216"/>
      <c r="BA337" s="216"/>
      <c r="BB337" s="216"/>
      <c r="BC337" s="216"/>
      <c r="BD337" s="216"/>
      <c r="BE337" s="216"/>
      <c r="BF337" s="216"/>
      <c r="BG337" s="216"/>
      <c r="BH337" s="216"/>
    </row>
    <row r="338" spans="1:60" outlineLevel="1" x14ac:dyDescent="0.2">
      <c r="A338" s="233"/>
      <c r="B338" s="234"/>
      <c r="C338" s="274" t="s">
        <v>423</v>
      </c>
      <c r="D338" s="260"/>
      <c r="E338" s="260"/>
      <c r="F338" s="260"/>
      <c r="G338" s="260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16"/>
      <c r="Z338" s="216"/>
      <c r="AA338" s="216"/>
      <c r="AB338" s="216"/>
      <c r="AC338" s="216"/>
      <c r="AD338" s="216"/>
      <c r="AE338" s="216"/>
      <c r="AF338" s="216"/>
      <c r="AG338" s="216" t="s">
        <v>153</v>
      </c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6"/>
      <c r="BB338" s="216"/>
      <c r="BC338" s="216"/>
      <c r="BD338" s="216"/>
      <c r="BE338" s="216"/>
      <c r="BF338" s="216"/>
      <c r="BG338" s="216"/>
      <c r="BH338" s="216"/>
    </row>
    <row r="339" spans="1:60" outlineLevel="1" x14ac:dyDescent="0.2">
      <c r="A339" s="233"/>
      <c r="B339" s="234"/>
      <c r="C339" s="274" t="s">
        <v>424</v>
      </c>
      <c r="D339" s="260"/>
      <c r="E339" s="260"/>
      <c r="F339" s="260"/>
      <c r="G339" s="260"/>
      <c r="H339" s="235"/>
      <c r="I339" s="235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16"/>
      <c r="Z339" s="216"/>
      <c r="AA339" s="216"/>
      <c r="AB339" s="216"/>
      <c r="AC339" s="216"/>
      <c r="AD339" s="216"/>
      <c r="AE339" s="216"/>
      <c r="AF339" s="216"/>
      <c r="AG339" s="216" t="s">
        <v>153</v>
      </c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  <c r="AZ339" s="216"/>
      <c r="BA339" s="216"/>
      <c r="BB339" s="216"/>
      <c r="BC339" s="216"/>
      <c r="BD339" s="216"/>
      <c r="BE339" s="216"/>
      <c r="BF339" s="216"/>
      <c r="BG339" s="216"/>
      <c r="BH339" s="216"/>
    </row>
    <row r="340" spans="1:60" outlineLevel="1" x14ac:dyDescent="0.2">
      <c r="A340" s="233"/>
      <c r="B340" s="234"/>
      <c r="C340" s="274" t="s">
        <v>425</v>
      </c>
      <c r="D340" s="260"/>
      <c r="E340" s="260"/>
      <c r="F340" s="260"/>
      <c r="G340" s="260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16"/>
      <c r="Z340" s="216"/>
      <c r="AA340" s="216"/>
      <c r="AB340" s="216"/>
      <c r="AC340" s="216"/>
      <c r="AD340" s="216"/>
      <c r="AE340" s="216"/>
      <c r="AF340" s="216"/>
      <c r="AG340" s="216" t="s">
        <v>153</v>
      </c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6"/>
      <c r="BA340" s="216"/>
      <c r="BB340" s="216"/>
      <c r="BC340" s="216"/>
      <c r="BD340" s="216"/>
      <c r="BE340" s="216"/>
      <c r="BF340" s="216"/>
      <c r="BG340" s="216"/>
      <c r="BH340" s="216"/>
    </row>
    <row r="341" spans="1:60" outlineLevel="1" x14ac:dyDescent="0.2">
      <c r="A341" s="233"/>
      <c r="B341" s="234"/>
      <c r="C341" s="274" t="s">
        <v>426</v>
      </c>
      <c r="D341" s="260"/>
      <c r="E341" s="260"/>
      <c r="F341" s="260"/>
      <c r="G341" s="260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16"/>
      <c r="Z341" s="216"/>
      <c r="AA341" s="216"/>
      <c r="AB341" s="216"/>
      <c r="AC341" s="216"/>
      <c r="AD341" s="216"/>
      <c r="AE341" s="216"/>
      <c r="AF341" s="216"/>
      <c r="AG341" s="216" t="s">
        <v>153</v>
      </c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  <c r="AZ341" s="216"/>
      <c r="BA341" s="216"/>
      <c r="BB341" s="216"/>
      <c r="BC341" s="216"/>
      <c r="BD341" s="216"/>
      <c r="BE341" s="216"/>
      <c r="BF341" s="216"/>
      <c r="BG341" s="216"/>
      <c r="BH341" s="216"/>
    </row>
    <row r="342" spans="1:60" outlineLevel="1" x14ac:dyDescent="0.2">
      <c r="A342" s="233"/>
      <c r="B342" s="234"/>
      <c r="C342" s="274" t="s">
        <v>427</v>
      </c>
      <c r="D342" s="260"/>
      <c r="E342" s="260"/>
      <c r="F342" s="260"/>
      <c r="G342" s="260"/>
      <c r="H342" s="235"/>
      <c r="I342" s="235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16"/>
      <c r="Z342" s="216"/>
      <c r="AA342" s="216"/>
      <c r="AB342" s="216"/>
      <c r="AC342" s="216"/>
      <c r="AD342" s="216"/>
      <c r="AE342" s="216"/>
      <c r="AF342" s="216"/>
      <c r="AG342" s="216" t="s">
        <v>153</v>
      </c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</row>
    <row r="343" spans="1:60" outlineLevel="1" x14ac:dyDescent="0.2">
      <c r="A343" s="233"/>
      <c r="B343" s="234"/>
      <c r="C343" s="274" t="s">
        <v>428</v>
      </c>
      <c r="D343" s="260"/>
      <c r="E343" s="260"/>
      <c r="F343" s="260"/>
      <c r="G343" s="260"/>
      <c r="H343" s="235"/>
      <c r="I343" s="235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16"/>
      <c r="Z343" s="216"/>
      <c r="AA343" s="216"/>
      <c r="AB343" s="216"/>
      <c r="AC343" s="216"/>
      <c r="AD343" s="216"/>
      <c r="AE343" s="216"/>
      <c r="AF343" s="216"/>
      <c r="AG343" s="216" t="s">
        <v>153</v>
      </c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</row>
    <row r="344" spans="1:60" outlineLevel="1" x14ac:dyDescent="0.2">
      <c r="A344" s="233"/>
      <c r="B344" s="234"/>
      <c r="C344" s="274" t="s">
        <v>429</v>
      </c>
      <c r="D344" s="260"/>
      <c r="E344" s="260"/>
      <c r="F344" s="260"/>
      <c r="G344" s="260"/>
      <c r="H344" s="235"/>
      <c r="I344" s="235"/>
      <c r="J344" s="235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16"/>
      <c r="Z344" s="216"/>
      <c r="AA344" s="216"/>
      <c r="AB344" s="216"/>
      <c r="AC344" s="216"/>
      <c r="AD344" s="216"/>
      <c r="AE344" s="216"/>
      <c r="AF344" s="216"/>
      <c r="AG344" s="216" t="s">
        <v>153</v>
      </c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</row>
    <row r="345" spans="1:60" outlineLevel="1" x14ac:dyDescent="0.2">
      <c r="A345" s="233"/>
      <c r="B345" s="234"/>
      <c r="C345" s="274" t="s">
        <v>430</v>
      </c>
      <c r="D345" s="260"/>
      <c r="E345" s="260"/>
      <c r="F345" s="260"/>
      <c r="G345" s="260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16"/>
      <c r="Z345" s="216"/>
      <c r="AA345" s="216"/>
      <c r="AB345" s="216"/>
      <c r="AC345" s="216"/>
      <c r="AD345" s="216"/>
      <c r="AE345" s="216"/>
      <c r="AF345" s="216"/>
      <c r="AG345" s="216" t="s">
        <v>153</v>
      </c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</row>
    <row r="346" spans="1:60" outlineLevel="1" x14ac:dyDescent="0.2">
      <c r="A346" s="233"/>
      <c r="B346" s="234"/>
      <c r="C346" s="274" t="s">
        <v>431</v>
      </c>
      <c r="D346" s="260"/>
      <c r="E346" s="260"/>
      <c r="F346" s="260"/>
      <c r="G346" s="260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16"/>
      <c r="Z346" s="216"/>
      <c r="AA346" s="216"/>
      <c r="AB346" s="216"/>
      <c r="AC346" s="216"/>
      <c r="AD346" s="216"/>
      <c r="AE346" s="216"/>
      <c r="AF346" s="216"/>
      <c r="AG346" s="216" t="s">
        <v>153</v>
      </c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</row>
    <row r="347" spans="1:60" outlineLevel="1" x14ac:dyDescent="0.2">
      <c r="A347" s="233"/>
      <c r="B347" s="234"/>
      <c r="C347" s="274" t="s">
        <v>432</v>
      </c>
      <c r="D347" s="260"/>
      <c r="E347" s="260"/>
      <c r="F347" s="260"/>
      <c r="G347" s="260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16"/>
      <c r="Z347" s="216"/>
      <c r="AA347" s="216"/>
      <c r="AB347" s="216"/>
      <c r="AC347" s="216"/>
      <c r="AD347" s="216"/>
      <c r="AE347" s="216"/>
      <c r="AF347" s="216"/>
      <c r="AG347" s="216" t="s">
        <v>153</v>
      </c>
      <c r="AH347" s="216"/>
      <c r="AI347" s="216"/>
      <c r="AJ347" s="216"/>
      <c r="AK347" s="216"/>
      <c r="AL347" s="216"/>
      <c r="AM347" s="216"/>
      <c r="AN347" s="216"/>
      <c r="AO347" s="216"/>
      <c r="AP347" s="216"/>
      <c r="AQ347" s="216"/>
      <c r="AR347" s="216"/>
      <c r="AS347" s="216"/>
      <c r="AT347" s="216"/>
      <c r="AU347" s="216"/>
      <c r="AV347" s="216"/>
      <c r="AW347" s="216"/>
      <c r="AX347" s="216"/>
      <c r="AY347" s="216"/>
      <c r="AZ347" s="216"/>
      <c r="BA347" s="216"/>
      <c r="BB347" s="216"/>
      <c r="BC347" s="216"/>
      <c r="BD347" s="216"/>
      <c r="BE347" s="216"/>
      <c r="BF347" s="216"/>
      <c r="BG347" s="216"/>
      <c r="BH347" s="216"/>
    </row>
    <row r="348" spans="1:60" outlineLevel="1" x14ac:dyDescent="0.2">
      <c r="A348" s="233"/>
      <c r="B348" s="234"/>
      <c r="C348" s="274" t="s">
        <v>433</v>
      </c>
      <c r="D348" s="260"/>
      <c r="E348" s="260"/>
      <c r="F348" s="260"/>
      <c r="G348" s="260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16"/>
      <c r="Z348" s="216"/>
      <c r="AA348" s="216"/>
      <c r="AB348" s="216"/>
      <c r="AC348" s="216"/>
      <c r="AD348" s="216"/>
      <c r="AE348" s="216"/>
      <c r="AF348" s="216"/>
      <c r="AG348" s="216" t="s">
        <v>153</v>
      </c>
      <c r="AH348" s="216"/>
      <c r="AI348" s="216"/>
      <c r="AJ348" s="216"/>
      <c r="AK348" s="216"/>
      <c r="AL348" s="216"/>
      <c r="AM348" s="216"/>
      <c r="AN348" s="216"/>
      <c r="AO348" s="216"/>
      <c r="AP348" s="216"/>
      <c r="AQ348" s="216"/>
      <c r="AR348" s="216"/>
      <c r="AS348" s="216"/>
      <c r="AT348" s="216"/>
      <c r="AU348" s="216"/>
      <c r="AV348" s="216"/>
      <c r="AW348" s="216"/>
      <c r="AX348" s="216"/>
      <c r="AY348" s="216"/>
      <c r="AZ348" s="216"/>
      <c r="BA348" s="216"/>
      <c r="BB348" s="216"/>
      <c r="BC348" s="216"/>
      <c r="BD348" s="216"/>
      <c r="BE348" s="216"/>
      <c r="BF348" s="216"/>
      <c r="BG348" s="216"/>
      <c r="BH348" s="216"/>
    </row>
    <row r="349" spans="1:60" outlineLevel="1" x14ac:dyDescent="0.2">
      <c r="A349" s="233"/>
      <c r="B349" s="234"/>
      <c r="C349" s="274" t="s">
        <v>434</v>
      </c>
      <c r="D349" s="260"/>
      <c r="E349" s="260"/>
      <c r="F349" s="260"/>
      <c r="G349" s="260"/>
      <c r="H349" s="235"/>
      <c r="I349" s="235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16"/>
      <c r="Z349" s="216"/>
      <c r="AA349" s="216"/>
      <c r="AB349" s="216"/>
      <c r="AC349" s="216"/>
      <c r="AD349" s="216"/>
      <c r="AE349" s="216"/>
      <c r="AF349" s="216"/>
      <c r="AG349" s="216" t="s">
        <v>153</v>
      </c>
      <c r="AH349" s="216"/>
      <c r="AI349" s="216"/>
      <c r="AJ349" s="216"/>
      <c r="AK349" s="216"/>
      <c r="AL349" s="216"/>
      <c r="AM349" s="216"/>
      <c r="AN349" s="216"/>
      <c r="AO349" s="216"/>
      <c r="AP349" s="216"/>
      <c r="AQ349" s="216"/>
      <c r="AR349" s="216"/>
      <c r="AS349" s="216"/>
      <c r="AT349" s="216"/>
      <c r="AU349" s="216"/>
      <c r="AV349" s="216"/>
      <c r="AW349" s="216"/>
      <c r="AX349" s="216"/>
      <c r="AY349" s="216"/>
      <c r="AZ349" s="216"/>
      <c r="BA349" s="216"/>
      <c r="BB349" s="216"/>
      <c r="BC349" s="216"/>
      <c r="BD349" s="216"/>
      <c r="BE349" s="216"/>
      <c r="BF349" s="216"/>
      <c r="BG349" s="216"/>
      <c r="BH349" s="216"/>
    </row>
    <row r="350" spans="1:60" outlineLevel="1" x14ac:dyDescent="0.2">
      <c r="A350" s="233"/>
      <c r="B350" s="234"/>
      <c r="C350" s="274" t="s">
        <v>435</v>
      </c>
      <c r="D350" s="260"/>
      <c r="E350" s="260"/>
      <c r="F350" s="260"/>
      <c r="G350" s="260"/>
      <c r="H350" s="235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16"/>
      <c r="Z350" s="216"/>
      <c r="AA350" s="216"/>
      <c r="AB350" s="216"/>
      <c r="AC350" s="216"/>
      <c r="AD350" s="216"/>
      <c r="AE350" s="216"/>
      <c r="AF350" s="216"/>
      <c r="AG350" s="216" t="s">
        <v>153</v>
      </c>
      <c r="AH350" s="216"/>
      <c r="AI350" s="216"/>
      <c r="AJ350" s="216"/>
      <c r="AK350" s="216"/>
      <c r="AL350" s="216"/>
      <c r="AM350" s="216"/>
      <c r="AN350" s="216"/>
      <c r="AO350" s="216"/>
      <c r="AP350" s="216"/>
      <c r="AQ350" s="216"/>
      <c r="AR350" s="216"/>
      <c r="AS350" s="216"/>
      <c r="AT350" s="216"/>
      <c r="AU350" s="216"/>
      <c r="AV350" s="216"/>
      <c r="AW350" s="216"/>
      <c r="AX350" s="216"/>
      <c r="AY350" s="216"/>
      <c r="AZ350" s="216"/>
      <c r="BA350" s="216"/>
      <c r="BB350" s="216"/>
      <c r="BC350" s="216"/>
      <c r="BD350" s="216"/>
      <c r="BE350" s="216"/>
      <c r="BF350" s="216"/>
      <c r="BG350" s="216"/>
      <c r="BH350" s="216"/>
    </row>
    <row r="351" spans="1:60" outlineLevel="1" x14ac:dyDescent="0.2">
      <c r="A351" s="233"/>
      <c r="B351" s="234"/>
      <c r="C351" s="274" t="s">
        <v>436</v>
      </c>
      <c r="D351" s="260"/>
      <c r="E351" s="260"/>
      <c r="F351" s="260"/>
      <c r="G351" s="260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5"/>
      <c r="W351" s="235"/>
      <c r="X351" s="235"/>
      <c r="Y351" s="216"/>
      <c r="Z351" s="216"/>
      <c r="AA351" s="216"/>
      <c r="AB351" s="216"/>
      <c r="AC351" s="216"/>
      <c r="AD351" s="216"/>
      <c r="AE351" s="216"/>
      <c r="AF351" s="216"/>
      <c r="AG351" s="216" t="s">
        <v>153</v>
      </c>
      <c r="AH351" s="216"/>
      <c r="AI351" s="216"/>
      <c r="AJ351" s="216"/>
      <c r="AK351" s="216"/>
      <c r="AL351" s="216"/>
      <c r="AM351" s="216"/>
      <c r="AN351" s="216"/>
      <c r="AO351" s="216"/>
      <c r="AP351" s="216"/>
      <c r="AQ351" s="216"/>
      <c r="AR351" s="216"/>
      <c r="AS351" s="216"/>
      <c r="AT351" s="216"/>
      <c r="AU351" s="216"/>
      <c r="AV351" s="216"/>
      <c r="AW351" s="216"/>
      <c r="AX351" s="216"/>
      <c r="AY351" s="216"/>
      <c r="AZ351" s="216"/>
      <c r="BA351" s="216"/>
      <c r="BB351" s="216"/>
      <c r="BC351" s="216"/>
      <c r="BD351" s="216"/>
      <c r="BE351" s="216"/>
      <c r="BF351" s="216"/>
      <c r="BG351" s="216"/>
      <c r="BH351" s="216"/>
    </row>
    <row r="352" spans="1:60" outlineLevel="1" x14ac:dyDescent="0.2">
      <c r="A352" s="233"/>
      <c r="B352" s="234"/>
      <c r="C352" s="278" t="s">
        <v>374</v>
      </c>
      <c r="D352" s="238"/>
      <c r="E352" s="239"/>
      <c r="F352" s="240"/>
      <c r="G352" s="240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16"/>
      <c r="Z352" s="216"/>
      <c r="AA352" s="216"/>
      <c r="AB352" s="216"/>
      <c r="AC352" s="216"/>
      <c r="AD352" s="216"/>
      <c r="AE352" s="216"/>
      <c r="AF352" s="216"/>
      <c r="AG352" s="216" t="s">
        <v>153</v>
      </c>
      <c r="AH352" s="216"/>
      <c r="AI352" s="216"/>
      <c r="AJ352" s="216"/>
      <c r="AK352" s="216"/>
      <c r="AL352" s="216"/>
      <c r="AM352" s="216"/>
      <c r="AN352" s="216"/>
      <c r="AO352" s="216"/>
      <c r="AP352" s="216"/>
      <c r="AQ352" s="216"/>
      <c r="AR352" s="216"/>
      <c r="AS352" s="216"/>
      <c r="AT352" s="216"/>
      <c r="AU352" s="216"/>
      <c r="AV352" s="216"/>
      <c r="AW352" s="216"/>
      <c r="AX352" s="216"/>
      <c r="AY352" s="216"/>
      <c r="AZ352" s="216"/>
      <c r="BA352" s="216"/>
      <c r="BB352" s="216"/>
      <c r="BC352" s="216"/>
      <c r="BD352" s="216"/>
      <c r="BE352" s="216"/>
      <c r="BF352" s="216"/>
      <c r="BG352" s="216"/>
      <c r="BH352" s="216"/>
    </row>
    <row r="353" spans="1:60" outlineLevel="1" x14ac:dyDescent="0.2">
      <c r="A353" s="233"/>
      <c r="B353" s="234"/>
      <c r="C353" s="274" t="s">
        <v>437</v>
      </c>
      <c r="D353" s="260"/>
      <c r="E353" s="260"/>
      <c r="F353" s="260"/>
      <c r="G353" s="260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16"/>
      <c r="Z353" s="216"/>
      <c r="AA353" s="216"/>
      <c r="AB353" s="216"/>
      <c r="AC353" s="216"/>
      <c r="AD353" s="216"/>
      <c r="AE353" s="216"/>
      <c r="AF353" s="216"/>
      <c r="AG353" s="216" t="s">
        <v>153</v>
      </c>
      <c r="AH353" s="216"/>
      <c r="AI353" s="216"/>
      <c r="AJ353" s="216"/>
      <c r="AK353" s="216"/>
      <c r="AL353" s="216"/>
      <c r="AM353" s="216"/>
      <c r="AN353" s="216"/>
      <c r="AO353" s="216"/>
      <c r="AP353" s="216"/>
      <c r="AQ353" s="216"/>
      <c r="AR353" s="216"/>
      <c r="AS353" s="216"/>
      <c r="AT353" s="216"/>
      <c r="AU353" s="216"/>
      <c r="AV353" s="216"/>
      <c r="AW353" s="216"/>
      <c r="AX353" s="216"/>
      <c r="AY353" s="216"/>
      <c r="AZ353" s="216"/>
      <c r="BA353" s="216"/>
      <c r="BB353" s="216"/>
      <c r="BC353" s="216"/>
      <c r="BD353" s="216"/>
      <c r="BE353" s="216"/>
      <c r="BF353" s="216"/>
      <c r="BG353" s="216"/>
      <c r="BH353" s="216"/>
    </row>
    <row r="354" spans="1:60" outlineLevel="1" x14ac:dyDescent="0.2">
      <c r="A354" s="233"/>
      <c r="B354" s="234"/>
      <c r="C354" s="274" t="s">
        <v>421</v>
      </c>
      <c r="D354" s="260"/>
      <c r="E354" s="260"/>
      <c r="F354" s="260"/>
      <c r="G354" s="260"/>
      <c r="H354" s="235"/>
      <c r="I354" s="235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16"/>
      <c r="Z354" s="216"/>
      <c r="AA354" s="216"/>
      <c r="AB354" s="216"/>
      <c r="AC354" s="216"/>
      <c r="AD354" s="216"/>
      <c r="AE354" s="216"/>
      <c r="AF354" s="216"/>
      <c r="AG354" s="216" t="s">
        <v>153</v>
      </c>
      <c r="AH354" s="216"/>
      <c r="AI354" s="216"/>
      <c r="AJ354" s="216"/>
      <c r="AK354" s="216"/>
      <c r="AL354" s="216"/>
      <c r="AM354" s="216"/>
      <c r="AN354" s="216"/>
      <c r="AO354" s="216"/>
      <c r="AP354" s="216"/>
      <c r="AQ354" s="216"/>
      <c r="AR354" s="216"/>
      <c r="AS354" s="216"/>
      <c r="AT354" s="216"/>
      <c r="AU354" s="216"/>
      <c r="AV354" s="216"/>
      <c r="AW354" s="216"/>
      <c r="AX354" s="216"/>
      <c r="AY354" s="216"/>
      <c r="AZ354" s="216"/>
      <c r="BA354" s="216"/>
      <c r="BB354" s="216"/>
      <c r="BC354" s="216"/>
      <c r="BD354" s="216"/>
      <c r="BE354" s="216"/>
      <c r="BF354" s="216"/>
      <c r="BG354" s="216"/>
      <c r="BH354" s="216"/>
    </row>
    <row r="355" spans="1:60" outlineLevel="1" x14ac:dyDescent="0.2">
      <c r="A355" s="233"/>
      <c r="B355" s="234"/>
      <c r="C355" s="274" t="s">
        <v>422</v>
      </c>
      <c r="D355" s="260"/>
      <c r="E355" s="260"/>
      <c r="F355" s="260"/>
      <c r="G355" s="260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16"/>
      <c r="Z355" s="216"/>
      <c r="AA355" s="216"/>
      <c r="AB355" s="216"/>
      <c r="AC355" s="216"/>
      <c r="AD355" s="216"/>
      <c r="AE355" s="216"/>
      <c r="AF355" s="216"/>
      <c r="AG355" s="216" t="s">
        <v>153</v>
      </c>
      <c r="AH355" s="216"/>
      <c r="AI355" s="216"/>
      <c r="AJ355" s="216"/>
      <c r="AK355" s="216"/>
      <c r="AL355" s="216"/>
      <c r="AM355" s="216"/>
      <c r="AN355" s="216"/>
      <c r="AO355" s="216"/>
      <c r="AP355" s="216"/>
      <c r="AQ355" s="216"/>
      <c r="AR355" s="216"/>
      <c r="AS355" s="216"/>
      <c r="AT355" s="216"/>
      <c r="AU355" s="216"/>
      <c r="AV355" s="216"/>
      <c r="AW355" s="216"/>
      <c r="AX355" s="216"/>
      <c r="AY355" s="216"/>
      <c r="AZ355" s="216"/>
      <c r="BA355" s="216"/>
      <c r="BB355" s="216"/>
      <c r="BC355" s="216"/>
      <c r="BD355" s="216"/>
      <c r="BE355" s="216"/>
      <c r="BF355" s="216"/>
      <c r="BG355" s="216"/>
      <c r="BH355" s="216"/>
    </row>
    <row r="356" spans="1:60" outlineLevel="1" x14ac:dyDescent="0.2">
      <c r="A356" s="233"/>
      <c r="B356" s="234"/>
      <c r="C356" s="274" t="s">
        <v>424</v>
      </c>
      <c r="D356" s="260"/>
      <c r="E356" s="260"/>
      <c r="F356" s="260"/>
      <c r="G356" s="260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16"/>
      <c r="Z356" s="216"/>
      <c r="AA356" s="216"/>
      <c r="AB356" s="216"/>
      <c r="AC356" s="216"/>
      <c r="AD356" s="216"/>
      <c r="AE356" s="216"/>
      <c r="AF356" s="216"/>
      <c r="AG356" s="216" t="s">
        <v>153</v>
      </c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</row>
    <row r="357" spans="1:60" outlineLevel="1" x14ac:dyDescent="0.2">
      <c r="A357" s="233"/>
      <c r="B357" s="234"/>
      <c r="C357" s="274" t="s">
        <v>425</v>
      </c>
      <c r="D357" s="260"/>
      <c r="E357" s="260"/>
      <c r="F357" s="260"/>
      <c r="G357" s="260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16"/>
      <c r="Z357" s="216"/>
      <c r="AA357" s="216"/>
      <c r="AB357" s="216"/>
      <c r="AC357" s="216"/>
      <c r="AD357" s="216"/>
      <c r="AE357" s="216"/>
      <c r="AF357" s="216"/>
      <c r="AG357" s="216" t="s">
        <v>153</v>
      </c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</row>
    <row r="358" spans="1:60" outlineLevel="1" x14ac:dyDescent="0.2">
      <c r="A358" s="233"/>
      <c r="B358" s="234"/>
      <c r="C358" s="274" t="s">
        <v>426</v>
      </c>
      <c r="D358" s="260"/>
      <c r="E358" s="260"/>
      <c r="F358" s="260"/>
      <c r="G358" s="260"/>
      <c r="H358" s="235"/>
      <c r="I358" s="235"/>
      <c r="J358" s="235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16"/>
      <c r="Z358" s="216"/>
      <c r="AA358" s="216"/>
      <c r="AB358" s="216"/>
      <c r="AC358" s="216"/>
      <c r="AD358" s="216"/>
      <c r="AE358" s="216"/>
      <c r="AF358" s="216"/>
      <c r="AG358" s="216" t="s">
        <v>153</v>
      </c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</row>
    <row r="359" spans="1:60" outlineLevel="1" x14ac:dyDescent="0.2">
      <c r="A359" s="233"/>
      <c r="B359" s="234"/>
      <c r="C359" s="274" t="s">
        <v>427</v>
      </c>
      <c r="D359" s="260"/>
      <c r="E359" s="260"/>
      <c r="F359" s="260"/>
      <c r="G359" s="260"/>
      <c r="H359" s="235"/>
      <c r="I359" s="235"/>
      <c r="J359" s="235"/>
      <c r="K359" s="235"/>
      <c r="L359" s="235"/>
      <c r="M359" s="235"/>
      <c r="N359" s="235"/>
      <c r="O359" s="235"/>
      <c r="P359" s="235"/>
      <c r="Q359" s="235"/>
      <c r="R359" s="235"/>
      <c r="S359" s="235"/>
      <c r="T359" s="235"/>
      <c r="U359" s="235"/>
      <c r="V359" s="235"/>
      <c r="W359" s="235"/>
      <c r="X359" s="235"/>
      <c r="Y359" s="216"/>
      <c r="Z359" s="216"/>
      <c r="AA359" s="216"/>
      <c r="AB359" s="216"/>
      <c r="AC359" s="216"/>
      <c r="AD359" s="216"/>
      <c r="AE359" s="216"/>
      <c r="AF359" s="216"/>
      <c r="AG359" s="216" t="s">
        <v>153</v>
      </c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</row>
    <row r="360" spans="1:60" outlineLevel="1" x14ac:dyDescent="0.2">
      <c r="A360" s="233"/>
      <c r="B360" s="234"/>
      <c r="C360" s="274" t="s">
        <v>438</v>
      </c>
      <c r="D360" s="260"/>
      <c r="E360" s="260"/>
      <c r="F360" s="260"/>
      <c r="G360" s="260"/>
      <c r="H360" s="235"/>
      <c r="I360" s="235"/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16"/>
      <c r="Z360" s="216"/>
      <c r="AA360" s="216"/>
      <c r="AB360" s="216"/>
      <c r="AC360" s="216"/>
      <c r="AD360" s="216"/>
      <c r="AE360" s="216"/>
      <c r="AF360" s="216"/>
      <c r="AG360" s="216" t="s">
        <v>153</v>
      </c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</row>
    <row r="361" spans="1:60" outlineLevel="1" x14ac:dyDescent="0.2">
      <c r="A361" s="233"/>
      <c r="B361" s="234"/>
      <c r="C361" s="274" t="s">
        <v>375</v>
      </c>
      <c r="D361" s="260"/>
      <c r="E361" s="260"/>
      <c r="F361" s="260"/>
      <c r="G361" s="260"/>
      <c r="H361" s="235"/>
      <c r="I361" s="235"/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16"/>
      <c r="Z361" s="216"/>
      <c r="AA361" s="216"/>
      <c r="AB361" s="216"/>
      <c r="AC361" s="216"/>
      <c r="AD361" s="216"/>
      <c r="AE361" s="216"/>
      <c r="AF361" s="216"/>
      <c r="AG361" s="216" t="s">
        <v>153</v>
      </c>
      <c r="AH361" s="216"/>
      <c r="AI361" s="216"/>
      <c r="AJ361" s="216"/>
      <c r="AK361" s="216"/>
      <c r="AL361" s="216"/>
      <c r="AM361" s="216"/>
      <c r="AN361" s="216"/>
      <c r="AO361" s="216"/>
      <c r="AP361" s="216"/>
      <c r="AQ361" s="216"/>
      <c r="AR361" s="216"/>
      <c r="AS361" s="216"/>
      <c r="AT361" s="216"/>
      <c r="AU361" s="216"/>
      <c r="AV361" s="216"/>
      <c r="AW361" s="216"/>
      <c r="AX361" s="216"/>
      <c r="AY361" s="216"/>
      <c r="AZ361" s="216"/>
      <c r="BA361" s="216"/>
      <c r="BB361" s="216"/>
      <c r="BC361" s="216"/>
      <c r="BD361" s="216"/>
      <c r="BE361" s="216"/>
      <c r="BF361" s="216"/>
      <c r="BG361" s="216"/>
      <c r="BH361" s="216"/>
    </row>
    <row r="362" spans="1:60" x14ac:dyDescent="0.2">
      <c r="A362" s="246" t="s">
        <v>136</v>
      </c>
      <c r="B362" s="247" t="s">
        <v>106</v>
      </c>
      <c r="C362" s="270" t="s">
        <v>107</v>
      </c>
      <c r="D362" s="248"/>
      <c r="E362" s="249"/>
      <c r="F362" s="250"/>
      <c r="G362" s="250">
        <f>SUMIF(AG363:AG372,"&lt;&gt;NOR",G363:G372)</f>
        <v>0</v>
      </c>
      <c r="H362" s="250"/>
      <c r="I362" s="250">
        <f>SUM(I363:I372)</f>
        <v>0</v>
      </c>
      <c r="J362" s="250"/>
      <c r="K362" s="250">
        <f>SUM(K363:K372)</f>
        <v>0</v>
      </c>
      <c r="L362" s="250"/>
      <c r="M362" s="250">
        <f>SUM(M363:M372)</f>
        <v>0</v>
      </c>
      <c r="N362" s="250"/>
      <c r="O362" s="250">
        <f>SUM(O363:O372)</f>
        <v>0</v>
      </c>
      <c r="P362" s="250"/>
      <c r="Q362" s="250">
        <f>SUM(Q363:Q372)</f>
        <v>0</v>
      </c>
      <c r="R362" s="250"/>
      <c r="S362" s="250"/>
      <c r="T362" s="251"/>
      <c r="U362" s="245"/>
      <c r="V362" s="245">
        <f>SUM(V363:V372)</f>
        <v>8.99</v>
      </c>
      <c r="W362" s="245"/>
      <c r="X362" s="245"/>
      <c r="AG362" t="s">
        <v>137</v>
      </c>
    </row>
    <row r="363" spans="1:60" outlineLevel="1" x14ac:dyDescent="0.2">
      <c r="A363" s="262">
        <v>78</v>
      </c>
      <c r="B363" s="263" t="s">
        <v>376</v>
      </c>
      <c r="C363" s="275" t="s">
        <v>377</v>
      </c>
      <c r="D363" s="264" t="s">
        <v>210</v>
      </c>
      <c r="E363" s="265">
        <v>1.3319700000000001</v>
      </c>
      <c r="F363" s="266"/>
      <c r="G363" s="267">
        <f>ROUND(E363*F363,2)</f>
        <v>0</v>
      </c>
      <c r="H363" s="266"/>
      <c r="I363" s="267">
        <f>ROUND(E363*H363,2)</f>
        <v>0</v>
      </c>
      <c r="J363" s="266"/>
      <c r="K363" s="267">
        <f>ROUND(E363*J363,2)</f>
        <v>0</v>
      </c>
      <c r="L363" s="267">
        <v>15</v>
      </c>
      <c r="M363" s="267">
        <f>G363*(1+L363/100)</f>
        <v>0</v>
      </c>
      <c r="N363" s="267">
        <v>0</v>
      </c>
      <c r="O363" s="267">
        <f>ROUND(E363*N363,2)</f>
        <v>0</v>
      </c>
      <c r="P363" s="267">
        <v>0</v>
      </c>
      <c r="Q363" s="267">
        <f>ROUND(E363*P363,2)</f>
        <v>0</v>
      </c>
      <c r="R363" s="267"/>
      <c r="S363" s="267" t="s">
        <v>141</v>
      </c>
      <c r="T363" s="268" t="s">
        <v>141</v>
      </c>
      <c r="U363" s="235">
        <v>2.0089999999999999</v>
      </c>
      <c r="V363" s="235">
        <f>ROUND(E363*U363,2)</f>
        <v>2.68</v>
      </c>
      <c r="W363" s="235"/>
      <c r="X363" s="235" t="s">
        <v>378</v>
      </c>
      <c r="Y363" s="216"/>
      <c r="Z363" s="216"/>
      <c r="AA363" s="216"/>
      <c r="AB363" s="216"/>
      <c r="AC363" s="216"/>
      <c r="AD363" s="216"/>
      <c r="AE363" s="216"/>
      <c r="AF363" s="216"/>
      <c r="AG363" s="216" t="s">
        <v>379</v>
      </c>
      <c r="AH363" s="216"/>
      <c r="AI363" s="216"/>
      <c r="AJ363" s="216"/>
      <c r="AK363" s="216"/>
      <c r="AL363" s="216"/>
      <c r="AM363" s="216"/>
      <c r="AN363" s="216"/>
      <c r="AO363" s="216"/>
      <c r="AP363" s="216"/>
      <c r="AQ363" s="216"/>
      <c r="AR363" s="216"/>
      <c r="AS363" s="216"/>
      <c r="AT363" s="216"/>
      <c r="AU363" s="216"/>
      <c r="AV363" s="216"/>
      <c r="AW363" s="216"/>
      <c r="AX363" s="216"/>
      <c r="AY363" s="216"/>
      <c r="AZ363" s="216"/>
      <c r="BA363" s="216"/>
      <c r="BB363" s="216"/>
      <c r="BC363" s="216"/>
      <c r="BD363" s="216"/>
      <c r="BE363" s="216"/>
      <c r="BF363" s="216"/>
      <c r="BG363" s="216"/>
      <c r="BH363" s="216"/>
    </row>
    <row r="364" spans="1:60" outlineLevel="1" x14ac:dyDescent="0.2">
      <c r="A364" s="262">
        <v>79</v>
      </c>
      <c r="B364" s="263" t="s">
        <v>380</v>
      </c>
      <c r="C364" s="275" t="s">
        <v>381</v>
      </c>
      <c r="D364" s="264" t="s">
        <v>210</v>
      </c>
      <c r="E364" s="265">
        <v>3.9959099999999999</v>
      </c>
      <c r="F364" s="266"/>
      <c r="G364" s="267">
        <f>ROUND(E364*F364,2)</f>
        <v>0</v>
      </c>
      <c r="H364" s="266"/>
      <c r="I364" s="267">
        <f>ROUND(E364*H364,2)</f>
        <v>0</v>
      </c>
      <c r="J364" s="266"/>
      <c r="K364" s="267">
        <f>ROUND(E364*J364,2)</f>
        <v>0</v>
      </c>
      <c r="L364" s="267">
        <v>15</v>
      </c>
      <c r="M364" s="267">
        <f>G364*(1+L364/100)</f>
        <v>0</v>
      </c>
      <c r="N364" s="267">
        <v>0</v>
      </c>
      <c r="O364" s="267">
        <f>ROUND(E364*N364,2)</f>
        <v>0</v>
      </c>
      <c r="P364" s="267">
        <v>0</v>
      </c>
      <c r="Q364" s="267">
        <f>ROUND(E364*P364,2)</f>
        <v>0</v>
      </c>
      <c r="R364" s="267"/>
      <c r="S364" s="267" t="s">
        <v>141</v>
      </c>
      <c r="T364" s="268" t="s">
        <v>141</v>
      </c>
      <c r="U364" s="235">
        <v>0.95899999999999996</v>
      </c>
      <c r="V364" s="235">
        <f>ROUND(E364*U364,2)</f>
        <v>3.83</v>
      </c>
      <c r="W364" s="235"/>
      <c r="X364" s="235" t="s">
        <v>378</v>
      </c>
      <c r="Y364" s="216"/>
      <c r="Z364" s="216"/>
      <c r="AA364" s="216"/>
      <c r="AB364" s="216"/>
      <c r="AC364" s="216"/>
      <c r="AD364" s="216"/>
      <c r="AE364" s="216"/>
      <c r="AF364" s="216"/>
      <c r="AG364" s="216" t="s">
        <v>379</v>
      </c>
      <c r="AH364" s="216"/>
      <c r="AI364" s="216"/>
      <c r="AJ364" s="216"/>
      <c r="AK364" s="216"/>
      <c r="AL364" s="216"/>
      <c r="AM364" s="216"/>
      <c r="AN364" s="216"/>
      <c r="AO364" s="216"/>
      <c r="AP364" s="216"/>
      <c r="AQ364" s="216"/>
      <c r="AR364" s="216"/>
      <c r="AS364" s="216"/>
      <c r="AT364" s="216"/>
      <c r="AU364" s="216"/>
      <c r="AV364" s="216"/>
      <c r="AW364" s="216"/>
      <c r="AX364" s="216"/>
      <c r="AY364" s="216"/>
      <c r="AZ364" s="216"/>
      <c r="BA364" s="216"/>
      <c r="BB364" s="216"/>
      <c r="BC364" s="216"/>
      <c r="BD364" s="216"/>
      <c r="BE364" s="216"/>
      <c r="BF364" s="216"/>
      <c r="BG364" s="216"/>
      <c r="BH364" s="216"/>
    </row>
    <row r="365" spans="1:60" outlineLevel="1" x14ac:dyDescent="0.2">
      <c r="A365" s="252">
        <v>80</v>
      </c>
      <c r="B365" s="253" t="s">
        <v>382</v>
      </c>
      <c r="C365" s="271" t="s">
        <v>383</v>
      </c>
      <c r="D365" s="254" t="s">
        <v>210</v>
      </c>
      <c r="E365" s="255">
        <v>1.3319700000000001</v>
      </c>
      <c r="F365" s="256"/>
      <c r="G365" s="257">
        <f>ROUND(E365*F365,2)</f>
        <v>0</v>
      </c>
      <c r="H365" s="256"/>
      <c r="I365" s="257">
        <f>ROUND(E365*H365,2)</f>
        <v>0</v>
      </c>
      <c r="J365" s="256"/>
      <c r="K365" s="257">
        <f>ROUND(E365*J365,2)</f>
        <v>0</v>
      </c>
      <c r="L365" s="257">
        <v>15</v>
      </c>
      <c r="M365" s="257">
        <f>G365*(1+L365/100)</f>
        <v>0</v>
      </c>
      <c r="N365" s="257">
        <v>0</v>
      </c>
      <c r="O365" s="257">
        <f>ROUND(E365*N365,2)</f>
        <v>0</v>
      </c>
      <c r="P365" s="257">
        <v>0</v>
      </c>
      <c r="Q365" s="257">
        <f>ROUND(E365*P365,2)</f>
        <v>0</v>
      </c>
      <c r="R365" s="257"/>
      <c r="S365" s="257" t="s">
        <v>141</v>
      </c>
      <c r="T365" s="258" t="s">
        <v>141</v>
      </c>
      <c r="U365" s="235">
        <v>0.752</v>
      </c>
      <c r="V365" s="235">
        <f>ROUND(E365*U365,2)</f>
        <v>1</v>
      </c>
      <c r="W365" s="235"/>
      <c r="X365" s="235" t="s">
        <v>378</v>
      </c>
      <c r="Y365" s="216"/>
      <c r="Z365" s="216"/>
      <c r="AA365" s="216"/>
      <c r="AB365" s="216"/>
      <c r="AC365" s="216"/>
      <c r="AD365" s="216"/>
      <c r="AE365" s="216"/>
      <c r="AF365" s="216"/>
      <c r="AG365" s="216" t="s">
        <v>379</v>
      </c>
      <c r="AH365" s="216"/>
      <c r="AI365" s="216"/>
      <c r="AJ365" s="216"/>
      <c r="AK365" s="216"/>
      <c r="AL365" s="216"/>
      <c r="AM365" s="216"/>
      <c r="AN365" s="216"/>
      <c r="AO365" s="216"/>
      <c r="AP365" s="216"/>
      <c r="AQ365" s="216"/>
      <c r="AR365" s="216"/>
      <c r="AS365" s="216"/>
      <c r="AT365" s="216"/>
      <c r="AU365" s="216"/>
      <c r="AV365" s="216"/>
      <c r="AW365" s="216"/>
      <c r="AX365" s="216"/>
      <c r="AY365" s="216"/>
      <c r="AZ365" s="216"/>
      <c r="BA365" s="216"/>
      <c r="BB365" s="216"/>
      <c r="BC365" s="216"/>
      <c r="BD365" s="216"/>
      <c r="BE365" s="216"/>
      <c r="BF365" s="216"/>
      <c r="BG365" s="216"/>
      <c r="BH365" s="216"/>
    </row>
    <row r="366" spans="1:60" ht="22.5" outlineLevel="1" x14ac:dyDescent="0.2">
      <c r="A366" s="233"/>
      <c r="B366" s="234"/>
      <c r="C366" s="273" t="s">
        <v>384</v>
      </c>
      <c r="D366" s="259"/>
      <c r="E366" s="259"/>
      <c r="F366" s="259"/>
      <c r="G366" s="259"/>
      <c r="H366" s="235"/>
      <c r="I366" s="235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16"/>
      <c r="Z366" s="216"/>
      <c r="AA366" s="216"/>
      <c r="AB366" s="216"/>
      <c r="AC366" s="216"/>
      <c r="AD366" s="216"/>
      <c r="AE366" s="216"/>
      <c r="AF366" s="216"/>
      <c r="AG366" s="216" t="s">
        <v>153</v>
      </c>
      <c r="AH366" s="216"/>
      <c r="AI366" s="216"/>
      <c r="AJ366" s="216"/>
      <c r="AK366" s="216"/>
      <c r="AL366" s="216"/>
      <c r="AM366" s="216"/>
      <c r="AN366" s="216"/>
      <c r="AO366" s="216"/>
      <c r="AP366" s="216"/>
      <c r="AQ366" s="216"/>
      <c r="AR366" s="216"/>
      <c r="AS366" s="216"/>
      <c r="AT366" s="216"/>
      <c r="AU366" s="216"/>
      <c r="AV366" s="216"/>
      <c r="AW366" s="216"/>
      <c r="AX366" s="216"/>
      <c r="AY366" s="216"/>
      <c r="AZ366" s="216"/>
      <c r="BA366" s="261" t="str">
        <f>C366</f>
        <v>S naložením suti nebo vybouraných hmot do dopravního prostředku a na jejich vyložením, popřípadě přeložením na normální dopravní prostředek.</v>
      </c>
      <c r="BB366" s="216"/>
      <c r="BC366" s="216"/>
      <c r="BD366" s="216"/>
      <c r="BE366" s="216"/>
      <c r="BF366" s="216"/>
      <c r="BG366" s="216"/>
      <c r="BH366" s="216"/>
    </row>
    <row r="367" spans="1:60" outlineLevel="1" x14ac:dyDescent="0.2">
      <c r="A367" s="262">
        <v>81</v>
      </c>
      <c r="B367" s="263" t="s">
        <v>385</v>
      </c>
      <c r="C367" s="275" t="s">
        <v>386</v>
      </c>
      <c r="D367" s="264" t="s">
        <v>210</v>
      </c>
      <c r="E367" s="265">
        <v>1.3319700000000001</v>
      </c>
      <c r="F367" s="266"/>
      <c r="G367" s="267">
        <f>ROUND(E367*F367,2)</f>
        <v>0</v>
      </c>
      <c r="H367" s="266"/>
      <c r="I367" s="267">
        <f>ROUND(E367*H367,2)</f>
        <v>0</v>
      </c>
      <c r="J367" s="266"/>
      <c r="K367" s="267">
        <f>ROUND(E367*J367,2)</f>
        <v>0</v>
      </c>
      <c r="L367" s="267">
        <v>15</v>
      </c>
      <c r="M367" s="267">
        <f>G367*(1+L367/100)</f>
        <v>0</v>
      </c>
      <c r="N367" s="267">
        <v>0</v>
      </c>
      <c r="O367" s="267">
        <f>ROUND(E367*N367,2)</f>
        <v>0</v>
      </c>
      <c r="P367" s="267">
        <v>0</v>
      </c>
      <c r="Q367" s="267">
        <f>ROUND(E367*P367,2)</f>
        <v>0</v>
      </c>
      <c r="R367" s="267"/>
      <c r="S367" s="267" t="s">
        <v>141</v>
      </c>
      <c r="T367" s="268" t="s">
        <v>141</v>
      </c>
      <c r="U367" s="235">
        <v>0.36</v>
      </c>
      <c r="V367" s="235">
        <f>ROUND(E367*U367,2)</f>
        <v>0.48</v>
      </c>
      <c r="W367" s="235"/>
      <c r="X367" s="235" t="s">
        <v>378</v>
      </c>
      <c r="Y367" s="216"/>
      <c r="Z367" s="216"/>
      <c r="AA367" s="216"/>
      <c r="AB367" s="216"/>
      <c r="AC367" s="216"/>
      <c r="AD367" s="216"/>
      <c r="AE367" s="216"/>
      <c r="AF367" s="216"/>
      <c r="AG367" s="216" t="s">
        <v>379</v>
      </c>
      <c r="AH367" s="216"/>
      <c r="AI367" s="216"/>
      <c r="AJ367" s="216"/>
      <c r="AK367" s="216"/>
      <c r="AL367" s="216"/>
      <c r="AM367" s="216"/>
      <c r="AN367" s="216"/>
      <c r="AO367" s="216"/>
      <c r="AP367" s="216"/>
      <c r="AQ367" s="216"/>
      <c r="AR367" s="216"/>
      <c r="AS367" s="216"/>
      <c r="AT367" s="216"/>
      <c r="AU367" s="216"/>
      <c r="AV367" s="216"/>
      <c r="AW367" s="216"/>
      <c r="AX367" s="216"/>
      <c r="AY367" s="216"/>
      <c r="AZ367" s="216"/>
      <c r="BA367" s="216"/>
      <c r="BB367" s="216"/>
      <c r="BC367" s="216"/>
      <c r="BD367" s="216"/>
      <c r="BE367" s="216"/>
      <c r="BF367" s="216"/>
      <c r="BG367" s="216"/>
      <c r="BH367" s="216"/>
    </row>
    <row r="368" spans="1:60" outlineLevel="1" x14ac:dyDescent="0.2">
      <c r="A368" s="262">
        <v>82</v>
      </c>
      <c r="B368" s="263" t="s">
        <v>387</v>
      </c>
      <c r="C368" s="275" t="s">
        <v>388</v>
      </c>
      <c r="D368" s="264" t="s">
        <v>210</v>
      </c>
      <c r="E368" s="265">
        <v>1.3319700000000001</v>
      </c>
      <c r="F368" s="266"/>
      <c r="G368" s="267">
        <f>ROUND(E368*F368,2)</f>
        <v>0</v>
      </c>
      <c r="H368" s="266"/>
      <c r="I368" s="267">
        <f>ROUND(E368*H368,2)</f>
        <v>0</v>
      </c>
      <c r="J368" s="266"/>
      <c r="K368" s="267">
        <f>ROUND(E368*J368,2)</f>
        <v>0</v>
      </c>
      <c r="L368" s="267">
        <v>15</v>
      </c>
      <c r="M368" s="267">
        <f>G368*(1+L368/100)</f>
        <v>0</v>
      </c>
      <c r="N368" s="267">
        <v>0</v>
      </c>
      <c r="O368" s="267">
        <f>ROUND(E368*N368,2)</f>
        <v>0</v>
      </c>
      <c r="P368" s="267">
        <v>0</v>
      </c>
      <c r="Q368" s="267">
        <f>ROUND(E368*P368,2)</f>
        <v>0</v>
      </c>
      <c r="R368" s="267"/>
      <c r="S368" s="267" t="s">
        <v>141</v>
      </c>
      <c r="T368" s="268" t="s">
        <v>141</v>
      </c>
      <c r="U368" s="235">
        <v>0.26500000000000001</v>
      </c>
      <c r="V368" s="235">
        <f>ROUND(E368*U368,2)</f>
        <v>0.35</v>
      </c>
      <c r="W368" s="235"/>
      <c r="X368" s="235" t="s">
        <v>378</v>
      </c>
      <c r="Y368" s="216"/>
      <c r="Z368" s="216"/>
      <c r="AA368" s="216"/>
      <c r="AB368" s="216"/>
      <c r="AC368" s="216"/>
      <c r="AD368" s="216"/>
      <c r="AE368" s="216"/>
      <c r="AF368" s="216"/>
      <c r="AG368" s="216" t="s">
        <v>379</v>
      </c>
      <c r="AH368" s="216"/>
      <c r="AI368" s="216"/>
      <c r="AJ368" s="216"/>
      <c r="AK368" s="216"/>
      <c r="AL368" s="216"/>
      <c r="AM368" s="216"/>
      <c r="AN368" s="216"/>
      <c r="AO368" s="216"/>
      <c r="AP368" s="216"/>
      <c r="AQ368" s="216"/>
      <c r="AR368" s="216"/>
      <c r="AS368" s="216"/>
      <c r="AT368" s="216"/>
      <c r="AU368" s="216"/>
      <c r="AV368" s="216"/>
      <c r="AW368" s="216"/>
      <c r="AX368" s="216"/>
      <c r="AY368" s="216"/>
      <c r="AZ368" s="216"/>
      <c r="BA368" s="216"/>
      <c r="BB368" s="216"/>
      <c r="BC368" s="216"/>
      <c r="BD368" s="216"/>
      <c r="BE368" s="216"/>
      <c r="BF368" s="216"/>
      <c r="BG368" s="216"/>
      <c r="BH368" s="216"/>
    </row>
    <row r="369" spans="1:60" outlineLevel="1" x14ac:dyDescent="0.2">
      <c r="A369" s="252">
        <v>83</v>
      </c>
      <c r="B369" s="253" t="s">
        <v>389</v>
      </c>
      <c r="C369" s="271" t="s">
        <v>390</v>
      </c>
      <c r="D369" s="254" t="s">
        <v>210</v>
      </c>
      <c r="E369" s="255">
        <v>1.3319700000000001</v>
      </c>
      <c r="F369" s="256"/>
      <c r="G369" s="257">
        <f>ROUND(E369*F369,2)</f>
        <v>0</v>
      </c>
      <c r="H369" s="256"/>
      <c r="I369" s="257">
        <f>ROUND(E369*H369,2)</f>
        <v>0</v>
      </c>
      <c r="J369" s="256"/>
      <c r="K369" s="257">
        <f>ROUND(E369*J369,2)</f>
        <v>0</v>
      </c>
      <c r="L369" s="257">
        <v>15</v>
      </c>
      <c r="M369" s="257">
        <f>G369*(1+L369/100)</f>
        <v>0</v>
      </c>
      <c r="N369" s="257">
        <v>0</v>
      </c>
      <c r="O369" s="257">
        <f>ROUND(E369*N369,2)</f>
        <v>0</v>
      </c>
      <c r="P369" s="257">
        <v>0</v>
      </c>
      <c r="Q369" s="257">
        <f>ROUND(E369*P369,2)</f>
        <v>0</v>
      </c>
      <c r="R369" s="257"/>
      <c r="S369" s="257" t="s">
        <v>141</v>
      </c>
      <c r="T369" s="258" t="s">
        <v>141</v>
      </c>
      <c r="U369" s="235">
        <v>0.49</v>
      </c>
      <c r="V369" s="235">
        <f>ROUND(E369*U369,2)</f>
        <v>0.65</v>
      </c>
      <c r="W369" s="235"/>
      <c r="X369" s="235" t="s">
        <v>378</v>
      </c>
      <c r="Y369" s="216"/>
      <c r="Z369" s="216"/>
      <c r="AA369" s="216"/>
      <c r="AB369" s="216"/>
      <c r="AC369" s="216"/>
      <c r="AD369" s="216"/>
      <c r="AE369" s="216"/>
      <c r="AF369" s="216"/>
      <c r="AG369" s="216" t="s">
        <v>379</v>
      </c>
      <c r="AH369" s="216"/>
      <c r="AI369" s="216"/>
      <c r="AJ369" s="216"/>
      <c r="AK369" s="216"/>
      <c r="AL369" s="216"/>
      <c r="AM369" s="216"/>
      <c r="AN369" s="216"/>
      <c r="AO369" s="216"/>
      <c r="AP369" s="216"/>
      <c r="AQ369" s="216"/>
      <c r="AR369" s="216"/>
      <c r="AS369" s="216"/>
      <c r="AT369" s="216"/>
      <c r="AU369" s="216"/>
      <c r="AV369" s="216"/>
      <c r="AW369" s="216"/>
      <c r="AX369" s="216"/>
      <c r="AY369" s="216"/>
      <c r="AZ369" s="216"/>
      <c r="BA369" s="216"/>
      <c r="BB369" s="216"/>
      <c r="BC369" s="216"/>
      <c r="BD369" s="216"/>
      <c r="BE369" s="216"/>
      <c r="BF369" s="216"/>
      <c r="BG369" s="216"/>
      <c r="BH369" s="216"/>
    </row>
    <row r="370" spans="1:60" outlineLevel="1" x14ac:dyDescent="0.2">
      <c r="A370" s="233"/>
      <c r="B370" s="234"/>
      <c r="C370" s="273" t="s">
        <v>391</v>
      </c>
      <c r="D370" s="259"/>
      <c r="E370" s="259"/>
      <c r="F370" s="259"/>
      <c r="G370" s="259"/>
      <c r="H370" s="235"/>
      <c r="I370" s="235"/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16"/>
      <c r="Z370" s="216"/>
      <c r="AA370" s="216"/>
      <c r="AB370" s="216"/>
      <c r="AC370" s="216"/>
      <c r="AD370" s="216"/>
      <c r="AE370" s="216"/>
      <c r="AF370" s="216"/>
      <c r="AG370" s="216" t="s">
        <v>153</v>
      </c>
      <c r="AH370" s="216"/>
      <c r="AI370" s="216"/>
      <c r="AJ370" s="216"/>
      <c r="AK370" s="216"/>
      <c r="AL370" s="216"/>
      <c r="AM370" s="216"/>
      <c r="AN370" s="216"/>
      <c r="AO370" s="216"/>
      <c r="AP370" s="216"/>
      <c r="AQ370" s="216"/>
      <c r="AR370" s="216"/>
      <c r="AS370" s="216"/>
      <c r="AT370" s="216"/>
      <c r="AU370" s="216"/>
      <c r="AV370" s="216"/>
      <c r="AW370" s="216"/>
      <c r="AX370" s="216"/>
      <c r="AY370" s="216"/>
      <c r="AZ370" s="216"/>
      <c r="BA370" s="216"/>
      <c r="BB370" s="216"/>
      <c r="BC370" s="216"/>
      <c r="BD370" s="216"/>
      <c r="BE370" s="216"/>
      <c r="BF370" s="216"/>
      <c r="BG370" s="216"/>
      <c r="BH370" s="216"/>
    </row>
    <row r="371" spans="1:60" outlineLevel="1" x14ac:dyDescent="0.2">
      <c r="A371" s="262">
        <v>84</v>
      </c>
      <c r="B371" s="263" t="s">
        <v>392</v>
      </c>
      <c r="C371" s="275" t="s">
        <v>393</v>
      </c>
      <c r="D371" s="264" t="s">
        <v>210</v>
      </c>
      <c r="E371" s="265">
        <v>25.30743</v>
      </c>
      <c r="F371" s="266"/>
      <c r="G371" s="267">
        <f>ROUND(E371*F371,2)</f>
        <v>0</v>
      </c>
      <c r="H371" s="266"/>
      <c r="I371" s="267">
        <f>ROUND(E371*H371,2)</f>
        <v>0</v>
      </c>
      <c r="J371" s="266"/>
      <c r="K371" s="267">
        <f>ROUND(E371*J371,2)</f>
        <v>0</v>
      </c>
      <c r="L371" s="267">
        <v>15</v>
      </c>
      <c r="M371" s="267">
        <f>G371*(1+L371/100)</f>
        <v>0</v>
      </c>
      <c r="N371" s="267">
        <v>0</v>
      </c>
      <c r="O371" s="267">
        <f>ROUND(E371*N371,2)</f>
        <v>0</v>
      </c>
      <c r="P371" s="267">
        <v>0</v>
      </c>
      <c r="Q371" s="267">
        <f>ROUND(E371*P371,2)</f>
        <v>0</v>
      </c>
      <c r="R371" s="267"/>
      <c r="S371" s="267" t="s">
        <v>141</v>
      </c>
      <c r="T371" s="268" t="s">
        <v>141</v>
      </c>
      <c r="U371" s="235">
        <v>0</v>
      </c>
      <c r="V371" s="235">
        <f>ROUND(E371*U371,2)</f>
        <v>0</v>
      </c>
      <c r="W371" s="235"/>
      <c r="X371" s="235" t="s">
        <v>378</v>
      </c>
      <c r="Y371" s="216"/>
      <c r="Z371" s="216"/>
      <c r="AA371" s="216"/>
      <c r="AB371" s="216"/>
      <c r="AC371" s="216"/>
      <c r="AD371" s="216"/>
      <c r="AE371" s="216"/>
      <c r="AF371" s="216"/>
      <c r="AG371" s="216" t="s">
        <v>379</v>
      </c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6"/>
      <c r="AT371" s="216"/>
      <c r="AU371" s="216"/>
      <c r="AV371" s="216"/>
      <c r="AW371" s="216"/>
      <c r="AX371" s="216"/>
      <c r="AY371" s="216"/>
      <c r="AZ371" s="216"/>
      <c r="BA371" s="216"/>
      <c r="BB371" s="216"/>
      <c r="BC371" s="216"/>
      <c r="BD371" s="216"/>
      <c r="BE371" s="216"/>
      <c r="BF371" s="216"/>
      <c r="BG371" s="216"/>
      <c r="BH371" s="216"/>
    </row>
    <row r="372" spans="1:60" outlineLevel="1" x14ac:dyDescent="0.2">
      <c r="A372" s="262">
        <v>85</v>
      </c>
      <c r="B372" s="263" t="s">
        <v>394</v>
      </c>
      <c r="C372" s="275" t="s">
        <v>395</v>
      </c>
      <c r="D372" s="264" t="s">
        <v>210</v>
      </c>
      <c r="E372" s="265">
        <v>1.3319700000000001</v>
      </c>
      <c r="F372" s="266"/>
      <c r="G372" s="267">
        <f>ROUND(E372*F372,2)</f>
        <v>0</v>
      </c>
      <c r="H372" s="266"/>
      <c r="I372" s="267">
        <f>ROUND(E372*H372,2)</f>
        <v>0</v>
      </c>
      <c r="J372" s="266"/>
      <c r="K372" s="267">
        <f>ROUND(E372*J372,2)</f>
        <v>0</v>
      </c>
      <c r="L372" s="267">
        <v>15</v>
      </c>
      <c r="M372" s="267">
        <f>G372*(1+L372/100)</f>
        <v>0</v>
      </c>
      <c r="N372" s="267">
        <v>0</v>
      </c>
      <c r="O372" s="267">
        <f>ROUND(E372*N372,2)</f>
        <v>0</v>
      </c>
      <c r="P372" s="267">
        <v>0</v>
      </c>
      <c r="Q372" s="267">
        <f>ROUND(E372*P372,2)</f>
        <v>0</v>
      </c>
      <c r="R372" s="267"/>
      <c r="S372" s="267" t="s">
        <v>141</v>
      </c>
      <c r="T372" s="268" t="s">
        <v>141</v>
      </c>
      <c r="U372" s="235">
        <v>0</v>
      </c>
      <c r="V372" s="235">
        <f>ROUND(E372*U372,2)</f>
        <v>0</v>
      </c>
      <c r="W372" s="235"/>
      <c r="X372" s="235" t="s">
        <v>378</v>
      </c>
      <c r="Y372" s="216"/>
      <c r="Z372" s="216"/>
      <c r="AA372" s="216"/>
      <c r="AB372" s="216"/>
      <c r="AC372" s="216"/>
      <c r="AD372" s="216"/>
      <c r="AE372" s="216"/>
      <c r="AF372" s="216"/>
      <c r="AG372" s="216" t="s">
        <v>379</v>
      </c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6"/>
      <c r="AT372" s="216"/>
      <c r="AU372" s="216"/>
      <c r="AV372" s="216"/>
      <c r="AW372" s="216"/>
      <c r="AX372" s="216"/>
      <c r="AY372" s="216"/>
      <c r="AZ372" s="216"/>
      <c r="BA372" s="216"/>
      <c r="BB372" s="216"/>
      <c r="BC372" s="216"/>
      <c r="BD372" s="216"/>
      <c r="BE372" s="216"/>
      <c r="BF372" s="216"/>
      <c r="BG372" s="216"/>
      <c r="BH372" s="216"/>
    </row>
    <row r="373" spans="1:60" x14ac:dyDescent="0.2">
      <c r="A373" s="246" t="s">
        <v>136</v>
      </c>
      <c r="B373" s="247" t="s">
        <v>109</v>
      </c>
      <c r="C373" s="270" t="s">
        <v>30</v>
      </c>
      <c r="D373" s="248"/>
      <c r="E373" s="249"/>
      <c r="F373" s="250"/>
      <c r="G373" s="250">
        <f>SUMIF(AG374:AG380,"&lt;&gt;NOR",G374:G380)</f>
        <v>0</v>
      </c>
      <c r="H373" s="250"/>
      <c r="I373" s="250">
        <f>SUM(I374:I380)</f>
        <v>0</v>
      </c>
      <c r="J373" s="250"/>
      <c r="K373" s="250">
        <f>SUM(K374:K380)</f>
        <v>0</v>
      </c>
      <c r="L373" s="250"/>
      <c r="M373" s="250">
        <f>SUM(M374:M380)</f>
        <v>0</v>
      </c>
      <c r="N373" s="250"/>
      <c r="O373" s="250">
        <f>SUM(O374:O380)</f>
        <v>0</v>
      </c>
      <c r="P373" s="250"/>
      <c r="Q373" s="250">
        <f>SUM(Q374:Q380)</f>
        <v>0</v>
      </c>
      <c r="R373" s="250"/>
      <c r="S373" s="250"/>
      <c r="T373" s="251"/>
      <c r="U373" s="245"/>
      <c r="V373" s="245">
        <f>SUM(V374:V380)</f>
        <v>0</v>
      </c>
      <c r="W373" s="245"/>
      <c r="X373" s="245"/>
      <c r="AG373" t="s">
        <v>137</v>
      </c>
    </row>
    <row r="374" spans="1:60" outlineLevel="1" x14ac:dyDescent="0.2">
      <c r="A374" s="252">
        <v>86</v>
      </c>
      <c r="B374" s="253" t="s">
        <v>396</v>
      </c>
      <c r="C374" s="271" t="s">
        <v>397</v>
      </c>
      <c r="D374" s="254" t="s">
        <v>149</v>
      </c>
      <c r="E374" s="255">
        <v>1</v>
      </c>
      <c r="F374" s="256"/>
      <c r="G374" s="257">
        <f>ROUND(E374*F374,2)</f>
        <v>0</v>
      </c>
      <c r="H374" s="256"/>
      <c r="I374" s="257">
        <f>ROUND(E374*H374,2)</f>
        <v>0</v>
      </c>
      <c r="J374" s="256"/>
      <c r="K374" s="257">
        <f>ROUND(E374*J374,2)</f>
        <v>0</v>
      </c>
      <c r="L374" s="257">
        <v>15</v>
      </c>
      <c r="M374" s="257">
        <f>G374*(1+L374/100)</f>
        <v>0</v>
      </c>
      <c r="N374" s="257">
        <v>0</v>
      </c>
      <c r="O374" s="257">
        <f>ROUND(E374*N374,2)</f>
        <v>0</v>
      </c>
      <c r="P374" s="257">
        <v>0</v>
      </c>
      <c r="Q374" s="257">
        <f>ROUND(E374*P374,2)</f>
        <v>0</v>
      </c>
      <c r="R374" s="257"/>
      <c r="S374" s="257" t="s">
        <v>141</v>
      </c>
      <c r="T374" s="258" t="s">
        <v>151</v>
      </c>
      <c r="U374" s="235">
        <v>0</v>
      </c>
      <c r="V374" s="235">
        <f>ROUND(E374*U374,2)</f>
        <v>0</v>
      </c>
      <c r="W374" s="235"/>
      <c r="X374" s="235" t="s">
        <v>398</v>
      </c>
      <c r="Y374" s="216"/>
      <c r="Z374" s="216"/>
      <c r="AA374" s="216"/>
      <c r="AB374" s="216"/>
      <c r="AC374" s="216"/>
      <c r="AD374" s="216"/>
      <c r="AE374" s="216"/>
      <c r="AF374" s="216"/>
      <c r="AG374" s="216" t="s">
        <v>399</v>
      </c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16"/>
      <c r="BB374" s="216"/>
      <c r="BC374" s="216"/>
      <c r="BD374" s="216"/>
      <c r="BE374" s="216"/>
      <c r="BF374" s="216"/>
      <c r="BG374" s="216"/>
      <c r="BH374" s="216"/>
    </row>
    <row r="375" spans="1:60" ht="22.5" outlineLevel="1" x14ac:dyDescent="0.2">
      <c r="A375" s="233"/>
      <c r="B375" s="234"/>
      <c r="C375" s="273" t="s">
        <v>400</v>
      </c>
      <c r="D375" s="259"/>
      <c r="E375" s="259"/>
      <c r="F375" s="259"/>
      <c r="G375" s="259"/>
      <c r="H375" s="235"/>
      <c r="I375" s="235"/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16"/>
      <c r="Z375" s="216"/>
      <c r="AA375" s="216"/>
      <c r="AB375" s="216"/>
      <c r="AC375" s="216"/>
      <c r="AD375" s="216"/>
      <c r="AE375" s="216"/>
      <c r="AF375" s="216"/>
      <c r="AG375" s="216" t="s">
        <v>153</v>
      </c>
      <c r="AH375" s="216"/>
      <c r="AI375" s="216"/>
      <c r="AJ375" s="216"/>
      <c r="AK375" s="216"/>
      <c r="AL375" s="216"/>
      <c r="AM375" s="216"/>
      <c r="AN375" s="216"/>
      <c r="AO375" s="216"/>
      <c r="AP375" s="216"/>
      <c r="AQ375" s="216"/>
      <c r="AR375" s="216"/>
      <c r="AS375" s="216"/>
      <c r="AT375" s="216"/>
      <c r="AU375" s="216"/>
      <c r="AV375" s="216"/>
      <c r="AW375" s="216"/>
      <c r="AX375" s="216"/>
      <c r="AY375" s="216"/>
      <c r="AZ375" s="216"/>
      <c r="BA375" s="261" t="str">
        <f>C375</f>
        <v>Náklady zhotovitele, související s prováděním zkoušek a revizí předepsaných technickými normami nebo objednatelem a které jsou pro provedení díla nezbytné.</v>
      </c>
      <c r="BB375" s="216"/>
      <c r="BC375" s="216"/>
      <c r="BD375" s="216"/>
      <c r="BE375" s="216"/>
      <c r="BF375" s="216"/>
      <c r="BG375" s="216"/>
      <c r="BH375" s="216"/>
    </row>
    <row r="376" spans="1:60" outlineLevel="1" x14ac:dyDescent="0.2">
      <c r="A376" s="233"/>
      <c r="B376" s="234"/>
      <c r="C376" s="278" t="s">
        <v>373</v>
      </c>
      <c r="D376" s="238"/>
      <c r="E376" s="239"/>
      <c r="F376" s="240"/>
      <c r="G376" s="240"/>
      <c r="H376" s="235"/>
      <c r="I376" s="235"/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16"/>
      <c r="Z376" s="216"/>
      <c r="AA376" s="216"/>
      <c r="AB376" s="216"/>
      <c r="AC376" s="216"/>
      <c r="AD376" s="216"/>
      <c r="AE376" s="216"/>
      <c r="AF376" s="216"/>
      <c r="AG376" s="216" t="s">
        <v>153</v>
      </c>
      <c r="AH376" s="216"/>
      <c r="AI376" s="216"/>
      <c r="AJ376" s="216"/>
      <c r="AK376" s="216"/>
      <c r="AL376" s="216"/>
      <c r="AM376" s="216"/>
      <c r="AN376" s="216"/>
      <c r="AO376" s="216"/>
      <c r="AP376" s="216"/>
      <c r="AQ376" s="216"/>
      <c r="AR376" s="216"/>
      <c r="AS376" s="216"/>
      <c r="AT376" s="216"/>
      <c r="AU376" s="216"/>
      <c r="AV376" s="216"/>
      <c r="AW376" s="216"/>
      <c r="AX376" s="216"/>
      <c r="AY376" s="216"/>
      <c r="AZ376" s="216"/>
      <c r="BA376" s="216"/>
      <c r="BB376" s="216"/>
      <c r="BC376" s="216"/>
      <c r="BD376" s="216"/>
      <c r="BE376" s="216"/>
      <c r="BF376" s="216"/>
      <c r="BG376" s="216"/>
      <c r="BH376" s="216"/>
    </row>
    <row r="377" spans="1:60" outlineLevel="1" x14ac:dyDescent="0.2">
      <c r="A377" s="233"/>
      <c r="B377" s="234"/>
      <c r="C377" s="274" t="s">
        <v>401</v>
      </c>
      <c r="D377" s="260"/>
      <c r="E377" s="260"/>
      <c r="F377" s="260"/>
      <c r="G377" s="260"/>
      <c r="H377" s="235"/>
      <c r="I377" s="235"/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16"/>
      <c r="Z377" s="216"/>
      <c r="AA377" s="216"/>
      <c r="AB377" s="216"/>
      <c r="AC377" s="216"/>
      <c r="AD377" s="216"/>
      <c r="AE377" s="216"/>
      <c r="AF377" s="216"/>
      <c r="AG377" s="216" t="s">
        <v>153</v>
      </c>
      <c r="AH377" s="216"/>
      <c r="AI377" s="216"/>
      <c r="AJ377" s="216"/>
      <c r="AK377" s="216"/>
      <c r="AL377" s="216"/>
      <c r="AM377" s="216"/>
      <c r="AN377" s="216"/>
      <c r="AO377" s="216"/>
      <c r="AP377" s="216"/>
      <c r="AQ377" s="216"/>
      <c r="AR377" s="216"/>
      <c r="AS377" s="216"/>
      <c r="AT377" s="216"/>
      <c r="AU377" s="216"/>
      <c r="AV377" s="216"/>
      <c r="AW377" s="216"/>
      <c r="AX377" s="216"/>
      <c r="AY377" s="216"/>
      <c r="AZ377" s="216"/>
      <c r="BA377" s="216"/>
      <c r="BB377" s="216"/>
      <c r="BC377" s="216"/>
      <c r="BD377" s="216"/>
      <c r="BE377" s="216"/>
      <c r="BF377" s="216"/>
      <c r="BG377" s="216"/>
      <c r="BH377" s="216"/>
    </row>
    <row r="378" spans="1:60" outlineLevel="1" x14ac:dyDescent="0.2">
      <c r="A378" s="233"/>
      <c r="B378" s="234"/>
      <c r="C378" s="274" t="s">
        <v>402</v>
      </c>
      <c r="D378" s="260"/>
      <c r="E378" s="260"/>
      <c r="F378" s="260"/>
      <c r="G378" s="260"/>
      <c r="H378" s="235"/>
      <c r="I378" s="235"/>
      <c r="J378" s="235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16"/>
      <c r="Z378" s="216"/>
      <c r="AA378" s="216"/>
      <c r="AB378" s="216"/>
      <c r="AC378" s="216"/>
      <c r="AD378" s="216"/>
      <c r="AE378" s="216"/>
      <c r="AF378" s="216"/>
      <c r="AG378" s="216" t="s">
        <v>153</v>
      </c>
      <c r="AH378" s="216"/>
      <c r="AI378" s="216"/>
      <c r="AJ378" s="216"/>
      <c r="AK378" s="216"/>
      <c r="AL378" s="216"/>
      <c r="AM378" s="216"/>
      <c r="AN378" s="216"/>
      <c r="AO378" s="216"/>
      <c r="AP378" s="216"/>
      <c r="AQ378" s="216"/>
      <c r="AR378" s="216"/>
      <c r="AS378" s="216"/>
      <c r="AT378" s="216"/>
      <c r="AU378" s="216"/>
      <c r="AV378" s="216"/>
      <c r="AW378" s="216"/>
      <c r="AX378" s="216"/>
      <c r="AY378" s="216"/>
      <c r="AZ378" s="216"/>
      <c r="BA378" s="216"/>
      <c r="BB378" s="216"/>
      <c r="BC378" s="216"/>
      <c r="BD378" s="216"/>
      <c r="BE378" s="216"/>
      <c r="BF378" s="216"/>
      <c r="BG378" s="216"/>
      <c r="BH378" s="216"/>
    </row>
    <row r="379" spans="1:60" ht="22.5" outlineLevel="1" x14ac:dyDescent="0.2">
      <c r="A379" s="252">
        <v>87</v>
      </c>
      <c r="B379" s="253" t="s">
        <v>403</v>
      </c>
      <c r="C379" s="271" t="s">
        <v>404</v>
      </c>
      <c r="D379" s="254" t="s">
        <v>405</v>
      </c>
      <c r="E379" s="255">
        <v>1</v>
      </c>
      <c r="F379" s="256"/>
      <c r="G379" s="257">
        <f>ROUND(E379*F379,2)</f>
        <v>0</v>
      </c>
      <c r="H379" s="256"/>
      <c r="I379" s="257">
        <f>ROUND(E379*H379,2)</f>
        <v>0</v>
      </c>
      <c r="J379" s="256"/>
      <c r="K379" s="257">
        <f>ROUND(E379*J379,2)</f>
        <v>0</v>
      </c>
      <c r="L379" s="257">
        <v>15</v>
      </c>
      <c r="M379" s="257">
        <f>G379*(1+L379/100)</f>
        <v>0</v>
      </c>
      <c r="N379" s="257">
        <v>0</v>
      </c>
      <c r="O379" s="257">
        <f>ROUND(E379*N379,2)</f>
        <v>0</v>
      </c>
      <c r="P379" s="257">
        <v>0</v>
      </c>
      <c r="Q379" s="257">
        <f>ROUND(E379*P379,2)</f>
        <v>0</v>
      </c>
      <c r="R379" s="257"/>
      <c r="S379" s="257" t="s">
        <v>141</v>
      </c>
      <c r="T379" s="258" t="s">
        <v>151</v>
      </c>
      <c r="U379" s="235">
        <v>0</v>
      </c>
      <c r="V379" s="235">
        <f>ROUND(E379*U379,2)</f>
        <v>0</v>
      </c>
      <c r="W379" s="235"/>
      <c r="X379" s="235" t="s">
        <v>398</v>
      </c>
      <c r="Y379" s="216"/>
      <c r="Z379" s="216"/>
      <c r="AA379" s="216"/>
      <c r="AB379" s="216"/>
      <c r="AC379" s="216"/>
      <c r="AD379" s="216"/>
      <c r="AE379" s="216"/>
      <c r="AF379" s="216"/>
      <c r="AG379" s="216" t="s">
        <v>399</v>
      </c>
      <c r="AH379" s="216"/>
      <c r="AI379" s="216"/>
      <c r="AJ379" s="216"/>
      <c r="AK379" s="216"/>
      <c r="AL379" s="216"/>
      <c r="AM379" s="216"/>
      <c r="AN379" s="216"/>
      <c r="AO379" s="216"/>
      <c r="AP379" s="216"/>
      <c r="AQ379" s="216"/>
      <c r="AR379" s="216"/>
      <c r="AS379" s="216"/>
      <c r="AT379" s="216"/>
      <c r="AU379" s="216"/>
      <c r="AV379" s="216"/>
      <c r="AW379" s="216"/>
      <c r="AX379" s="216"/>
      <c r="AY379" s="216"/>
      <c r="AZ379" s="216"/>
      <c r="BA379" s="216"/>
      <c r="BB379" s="216"/>
      <c r="BC379" s="216"/>
      <c r="BD379" s="216"/>
      <c r="BE379" s="216"/>
      <c r="BF379" s="216"/>
      <c r="BG379" s="216"/>
      <c r="BH379" s="216"/>
    </row>
    <row r="380" spans="1:60" ht="22.5" outlineLevel="1" x14ac:dyDescent="0.2">
      <c r="A380" s="233"/>
      <c r="B380" s="234"/>
      <c r="C380" s="273" t="s">
        <v>406</v>
      </c>
      <c r="D380" s="259"/>
      <c r="E380" s="259"/>
      <c r="F380" s="259"/>
      <c r="G380" s="259"/>
      <c r="H380" s="235"/>
      <c r="I380" s="235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16"/>
      <c r="Z380" s="216"/>
      <c r="AA380" s="216"/>
      <c r="AB380" s="216"/>
      <c r="AC380" s="216"/>
      <c r="AD380" s="216"/>
      <c r="AE380" s="216"/>
      <c r="AF380" s="216"/>
      <c r="AG380" s="216" t="s">
        <v>153</v>
      </c>
      <c r="AH380" s="216"/>
      <c r="AI380" s="216"/>
      <c r="AJ380" s="216"/>
      <c r="AK380" s="216"/>
      <c r="AL380" s="216"/>
      <c r="AM380" s="216"/>
      <c r="AN380" s="216"/>
      <c r="AO380" s="216"/>
      <c r="AP380" s="216"/>
      <c r="AQ380" s="216"/>
      <c r="AR380" s="216"/>
      <c r="AS380" s="216"/>
      <c r="AT380" s="216"/>
      <c r="AU380" s="216"/>
      <c r="AV380" s="216"/>
      <c r="AW380" s="216"/>
      <c r="AX380" s="216"/>
      <c r="AY380" s="216"/>
      <c r="AZ380" s="216"/>
      <c r="BA380" s="261" t="str">
        <f>C380</f>
        <v>Náklady na vyhotovení dokumentace skutečného provedení stavby a její předání objednateli v požadované formě a požadovaném počtu.</v>
      </c>
      <c r="BB380" s="216"/>
      <c r="BC380" s="216"/>
      <c r="BD380" s="216"/>
      <c r="BE380" s="216"/>
      <c r="BF380" s="216"/>
      <c r="BG380" s="216"/>
      <c r="BH380" s="216"/>
    </row>
    <row r="381" spans="1:60" x14ac:dyDescent="0.2">
      <c r="A381" s="3"/>
      <c r="B381" s="4"/>
      <c r="C381" s="279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AE381">
        <v>15</v>
      </c>
      <c r="AF381">
        <v>21</v>
      </c>
      <c r="AG381" t="s">
        <v>123</v>
      </c>
    </row>
    <row r="382" spans="1:60" x14ac:dyDescent="0.2">
      <c r="A382" s="219"/>
      <c r="B382" s="220" t="s">
        <v>31</v>
      </c>
      <c r="C382" s="280"/>
      <c r="D382" s="221"/>
      <c r="E382" s="222"/>
      <c r="F382" s="222"/>
      <c r="G382" s="269">
        <f>G8+G16+G38+G45+G50+G61+G75+G77+G104+G109+G114+G150+G154+G174+G179+G198+G225+G254+G318+G362+G373</f>
        <v>0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AE382">
        <f>SUMIF(L7:L380,AE381,G7:G380)</f>
        <v>0</v>
      </c>
      <c r="AF382">
        <f>SUMIF(L7:L380,AF381,G7:G380)</f>
        <v>0</v>
      </c>
      <c r="AG382" t="s">
        <v>407</v>
      </c>
    </row>
    <row r="383" spans="1:60" x14ac:dyDescent="0.2">
      <c r="A383" s="3"/>
      <c r="B383" s="4"/>
      <c r="C383" s="279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60" x14ac:dyDescent="0.2">
      <c r="A384" s="3"/>
      <c r="B384" s="4"/>
      <c r="C384" s="279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33" x14ac:dyDescent="0.2">
      <c r="A385" s="223" t="s">
        <v>408</v>
      </c>
      <c r="B385" s="223"/>
      <c r="C385" s="281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33" x14ac:dyDescent="0.2">
      <c r="A386" s="224"/>
      <c r="B386" s="225"/>
      <c r="C386" s="282"/>
      <c r="D386" s="225"/>
      <c r="E386" s="225"/>
      <c r="F386" s="225"/>
      <c r="G386" s="22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AG386" t="s">
        <v>409</v>
      </c>
    </row>
    <row r="387" spans="1:33" x14ac:dyDescent="0.2">
      <c r="A387" s="227"/>
      <c r="B387" s="228"/>
      <c r="C387" s="283"/>
      <c r="D387" s="228"/>
      <c r="E387" s="228"/>
      <c r="F387" s="228"/>
      <c r="G387" s="229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33" x14ac:dyDescent="0.2">
      <c r="A388" s="227"/>
      <c r="B388" s="228"/>
      <c r="C388" s="283"/>
      <c r="D388" s="228"/>
      <c r="E388" s="228"/>
      <c r="F388" s="228"/>
      <c r="G388" s="229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33" x14ac:dyDescent="0.2">
      <c r="A389" s="227"/>
      <c r="B389" s="228"/>
      <c r="C389" s="283"/>
      <c r="D389" s="228"/>
      <c r="E389" s="228"/>
      <c r="F389" s="228"/>
      <c r="G389" s="229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33" x14ac:dyDescent="0.2">
      <c r="A390" s="230"/>
      <c r="B390" s="231"/>
      <c r="C390" s="284"/>
      <c r="D390" s="231"/>
      <c r="E390" s="231"/>
      <c r="F390" s="231"/>
      <c r="G390" s="23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33" x14ac:dyDescent="0.2">
      <c r="A391" s="3"/>
      <c r="B391" s="4"/>
      <c r="C391" s="279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33" x14ac:dyDescent="0.2">
      <c r="C392" s="285"/>
      <c r="D392" s="10"/>
      <c r="AG392" t="s">
        <v>439</v>
      </c>
    </row>
    <row r="393" spans="1:33" x14ac:dyDescent="0.2">
      <c r="D393" s="10"/>
    </row>
    <row r="394" spans="1:33" x14ac:dyDescent="0.2">
      <c r="D394" s="10"/>
    </row>
    <row r="395" spans="1:33" x14ac:dyDescent="0.2">
      <c r="D395" s="10"/>
    </row>
    <row r="396" spans="1:33" x14ac:dyDescent="0.2">
      <c r="D396" s="10"/>
    </row>
    <row r="397" spans="1:33" x14ac:dyDescent="0.2">
      <c r="D397" s="10"/>
    </row>
    <row r="398" spans="1:33" x14ac:dyDescent="0.2">
      <c r="D398" s="10"/>
    </row>
    <row r="399" spans="1:33" x14ac:dyDescent="0.2">
      <c r="D399" s="10"/>
    </row>
    <row r="400" spans="1:33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5">
    <mergeCell ref="C370:G370"/>
    <mergeCell ref="C375:G375"/>
    <mergeCell ref="C377:G377"/>
    <mergeCell ref="C378:G378"/>
    <mergeCell ref="C380:G380"/>
    <mergeCell ref="C357:G357"/>
    <mergeCell ref="C358:G358"/>
    <mergeCell ref="C359:G359"/>
    <mergeCell ref="C360:G360"/>
    <mergeCell ref="C361:G361"/>
    <mergeCell ref="C366:G366"/>
    <mergeCell ref="C350:G350"/>
    <mergeCell ref="C351:G351"/>
    <mergeCell ref="C353:G353"/>
    <mergeCell ref="C354:G354"/>
    <mergeCell ref="C355:G355"/>
    <mergeCell ref="C356:G356"/>
    <mergeCell ref="C344:G344"/>
    <mergeCell ref="C345:G345"/>
    <mergeCell ref="C346:G346"/>
    <mergeCell ref="C347:G347"/>
    <mergeCell ref="C348:G348"/>
    <mergeCell ref="C349:G349"/>
    <mergeCell ref="C338:G338"/>
    <mergeCell ref="C339:G339"/>
    <mergeCell ref="C340:G340"/>
    <mergeCell ref="C341:G341"/>
    <mergeCell ref="C342:G342"/>
    <mergeCell ref="C343:G343"/>
    <mergeCell ref="C331:G331"/>
    <mergeCell ref="C332:G332"/>
    <mergeCell ref="C333:G333"/>
    <mergeCell ref="C335:G335"/>
    <mergeCell ref="C336:G336"/>
    <mergeCell ref="C337:G337"/>
    <mergeCell ref="C325:G325"/>
    <mergeCell ref="C326:G326"/>
    <mergeCell ref="C327:G327"/>
    <mergeCell ref="C328:G328"/>
    <mergeCell ref="C329:G329"/>
    <mergeCell ref="C330:G330"/>
    <mergeCell ref="C293:G293"/>
    <mergeCell ref="C306:G306"/>
    <mergeCell ref="C320:G320"/>
    <mergeCell ref="C321:G321"/>
    <mergeCell ref="C322:G322"/>
    <mergeCell ref="C323:G323"/>
    <mergeCell ref="C176:G176"/>
    <mergeCell ref="C194:G194"/>
    <mergeCell ref="C200:G200"/>
    <mergeCell ref="C221:G221"/>
    <mergeCell ref="C235:G235"/>
    <mergeCell ref="C249:G249"/>
    <mergeCell ref="C113:G113"/>
    <mergeCell ref="C126:G126"/>
    <mergeCell ref="C139:G139"/>
    <mergeCell ref="C152:G152"/>
    <mergeCell ref="C162:G162"/>
    <mergeCell ref="C163:G163"/>
    <mergeCell ref="C47:G47"/>
    <mergeCell ref="C57:G57"/>
    <mergeCell ref="C79:G79"/>
    <mergeCell ref="C106:G106"/>
    <mergeCell ref="C108:G108"/>
    <mergeCell ref="C111:G111"/>
    <mergeCell ref="A1:G1"/>
    <mergeCell ref="C2:G2"/>
    <mergeCell ref="C3:G3"/>
    <mergeCell ref="C4:G4"/>
    <mergeCell ref="A385:C385"/>
    <mergeCell ref="A386:G390"/>
    <mergeCell ref="C13:G13"/>
    <mergeCell ref="C14:G14"/>
    <mergeCell ref="C18:G18"/>
    <mergeCell ref="C24:G2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23.07 23.07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'23.07 23.07 Pol'!Názvy_tisku</vt:lpstr>
      <vt:lpstr>oadresa</vt:lpstr>
      <vt:lpstr>Stavba!Objednatel</vt:lpstr>
      <vt:lpstr>Stavba!Objekt</vt:lpstr>
      <vt:lpstr>'23.07 23.07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2023-02-11T14:49:20Z</dcterms:modified>
</cp:coreProperties>
</file>