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2022/Staga/22MM001 - Byty Brno střed/22MM001-42 - Orlí 9, byt č. 4.1 (koupelna)/"/>
    </mc:Choice>
  </mc:AlternateContent>
  <xr:revisionPtr revIDLastSave="0" documentId="8_{6A00CBEA-7780-4E2C-8F5B-377DB92540E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42 22.4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'22.42 22.42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'22.42 22.42 Pol'!$A$1:$X$401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8" i="1" s="1"/>
  <c r="J64" i="1" s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41" i="1"/>
  <c r="F41" i="1"/>
  <c r="G40" i="1"/>
  <c r="F40" i="1"/>
  <c r="H40" i="1" s="1"/>
  <c r="I40" i="1" s="1"/>
  <c r="G39" i="1"/>
  <c r="F39" i="1"/>
  <c r="G391" i="12"/>
  <c r="BA389" i="12"/>
  <c r="BA384" i="12"/>
  <c r="BA379" i="12"/>
  <c r="BA330" i="12"/>
  <c r="BA327" i="12"/>
  <c r="BA225" i="12"/>
  <c r="BA135" i="12"/>
  <c r="BA133" i="12"/>
  <c r="BA130" i="12"/>
  <c r="BA128" i="12"/>
  <c r="BA72" i="12"/>
  <c r="BA33" i="12"/>
  <c r="BA16" i="12"/>
  <c r="G8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4" i="12"/>
  <c r="G15" i="12"/>
  <c r="I15" i="12"/>
  <c r="I14" i="12" s="1"/>
  <c r="K15" i="12"/>
  <c r="M15" i="12"/>
  <c r="O15" i="12"/>
  <c r="O14" i="12" s="1"/>
  <c r="Q15" i="12"/>
  <c r="Q14" i="12" s="1"/>
  <c r="V15" i="12"/>
  <c r="G22" i="12"/>
  <c r="M22" i="12" s="1"/>
  <c r="I22" i="12"/>
  <c r="K22" i="12"/>
  <c r="K14" i="12" s="1"/>
  <c r="O22" i="12"/>
  <c r="Q22" i="12"/>
  <c r="V22" i="12"/>
  <c r="G27" i="12"/>
  <c r="I27" i="12"/>
  <c r="K27" i="12"/>
  <c r="M27" i="12"/>
  <c r="O27" i="12"/>
  <c r="Q27" i="12"/>
  <c r="V27" i="12"/>
  <c r="V14" i="12" s="1"/>
  <c r="G32" i="12"/>
  <c r="I32" i="12"/>
  <c r="K32" i="12"/>
  <c r="M32" i="12"/>
  <c r="O32" i="12"/>
  <c r="Q32" i="12"/>
  <c r="V32" i="12"/>
  <c r="G37" i="12"/>
  <c r="M37" i="12" s="1"/>
  <c r="I37" i="12"/>
  <c r="K37" i="12"/>
  <c r="O37" i="12"/>
  <c r="Q37" i="12"/>
  <c r="V37" i="12"/>
  <c r="O43" i="12"/>
  <c r="V43" i="12"/>
  <c r="G44" i="12"/>
  <c r="I44" i="12"/>
  <c r="I43" i="12" s="1"/>
  <c r="K44" i="12"/>
  <c r="K43" i="12" s="1"/>
  <c r="M44" i="12"/>
  <c r="O44" i="12"/>
  <c r="Q44" i="12"/>
  <c r="Q43" i="12" s="1"/>
  <c r="V44" i="12"/>
  <c r="G48" i="12"/>
  <c r="G43" i="12" s="1"/>
  <c r="I48" i="12"/>
  <c r="K48" i="12"/>
  <c r="O48" i="12"/>
  <c r="Q48" i="12"/>
  <c r="V48" i="12"/>
  <c r="G52" i="12"/>
  <c r="I52" i="12"/>
  <c r="G53" i="12"/>
  <c r="M53" i="12" s="1"/>
  <c r="M52" i="12" s="1"/>
  <c r="I53" i="12"/>
  <c r="K53" i="12"/>
  <c r="K52" i="12" s="1"/>
  <c r="O53" i="12"/>
  <c r="O52" i="12" s="1"/>
  <c r="Q53" i="12"/>
  <c r="Q52" i="12" s="1"/>
  <c r="V53" i="12"/>
  <c r="V52" i="12" s="1"/>
  <c r="G59" i="12"/>
  <c r="K59" i="12"/>
  <c r="M59" i="12"/>
  <c r="Q59" i="12"/>
  <c r="G60" i="12"/>
  <c r="I60" i="12"/>
  <c r="I59" i="12" s="1"/>
  <c r="K60" i="12"/>
  <c r="M60" i="12"/>
  <c r="O60" i="12"/>
  <c r="O59" i="12" s="1"/>
  <c r="Q60" i="12"/>
  <c r="V60" i="12"/>
  <c r="V59" i="12" s="1"/>
  <c r="O64" i="12"/>
  <c r="Q64" i="12"/>
  <c r="G65" i="12"/>
  <c r="M65" i="12" s="1"/>
  <c r="M64" i="12" s="1"/>
  <c r="I65" i="12"/>
  <c r="I64" i="12" s="1"/>
  <c r="K65" i="12"/>
  <c r="O65" i="12"/>
  <c r="Q65" i="12"/>
  <c r="V65" i="12"/>
  <c r="V64" i="12" s="1"/>
  <c r="G71" i="12"/>
  <c r="I71" i="12"/>
  <c r="K71" i="12"/>
  <c r="K64" i="12" s="1"/>
  <c r="M71" i="12"/>
  <c r="O71" i="12"/>
  <c r="Q71" i="12"/>
  <c r="V71" i="12"/>
  <c r="G76" i="12"/>
  <c r="G77" i="12"/>
  <c r="I77" i="12"/>
  <c r="I76" i="12" s="1"/>
  <c r="K77" i="12"/>
  <c r="M77" i="12"/>
  <c r="O77" i="12"/>
  <c r="O76" i="12" s="1"/>
  <c r="Q77" i="12"/>
  <c r="V77" i="12"/>
  <c r="V76" i="12" s="1"/>
  <c r="G82" i="12"/>
  <c r="M82" i="12" s="1"/>
  <c r="I82" i="12"/>
  <c r="K82" i="12"/>
  <c r="K76" i="12" s="1"/>
  <c r="O82" i="12"/>
  <c r="Q82" i="12"/>
  <c r="Q76" i="12" s="1"/>
  <c r="V82" i="12"/>
  <c r="G86" i="12"/>
  <c r="I86" i="12"/>
  <c r="K86" i="12"/>
  <c r="M86" i="12"/>
  <c r="O86" i="12"/>
  <c r="Q86" i="12"/>
  <c r="V86" i="12"/>
  <c r="G90" i="12"/>
  <c r="I90" i="12"/>
  <c r="K90" i="12"/>
  <c r="M90" i="12"/>
  <c r="O90" i="12"/>
  <c r="Q90" i="12"/>
  <c r="V90" i="12"/>
  <c r="K94" i="12"/>
  <c r="O94" i="12"/>
  <c r="Q94" i="12"/>
  <c r="G95" i="12"/>
  <c r="M95" i="12" s="1"/>
  <c r="M94" i="12" s="1"/>
  <c r="I95" i="12"/>
  <c r="I94" i="12" s="1"/>
  <c r="K95" i="12"/>
  <c r="O95" i="12"/>
  <c r="Q95" i="12"/>
  <c r="V95" i="12"/>
  <c r="V94" i="12" s="1"/>
  <c r="G97" i="12"/>
  <c r="G96" i="12" s="1"/>
  <c r="I97" i="12"/>
  <c r="K97" i="12"/>
  <c r="K96" i="12" s="1"/>
  <c r="O97" i="12"/>
  <c r="Q97" i="12"/>
  <c r="Q96" i="12" s="1"/>
  <c r="V97" i="12"/>
  <c r="G103" i="12"/>
  <c r="I103" i="12"/>
  <c r="I96" i="12" s="1"/>
  <c r="K103" i="12"/>
  <c r="M103" i="12"/>
  <c r="O103" i="12"/>
  <c r="O96" i="12" s="1"/>
  <c r="Q103" i="12"/>
  <c r="V103" i="12"/>
  <c r="G109" i="12"/>
  <c r="I109" i="12"/>
  <c r="K109" i="12"/>
  <c r="M109" i="12"/>
  <c r="O109" i="12"/>
  <c r="Q109" i="12"/>
  <c r="V109" i="12"/>
  <c r="G115" i="12"/>
  <c r="I115" i="12"/>
  <c r="K115" i="12"/>
  <c r="M115" i="12"/>
  <c r="O115" i="12"/>
  <c r="Q115" i="12"/>
  <c r="V115" i="12"/>
  <c r="V96" i="12" s="1"/>
  <c r="G120" i="12"/>
  <c r="I120" i="12"/>
  <c r="K120" i="12"/>
  <c r="M120" i="12"/>
  <c r="O120" i="12"/>
  <c r="Q120" i="12"/>
  <c r="V120" i="12"/>
  <c r="G125" i="12"/>
  <c r="M125" i="12" s="1"/>
  <c r="I125" i="12"/>
  <c r="K125" i="12"/>
  <c r="O125" i="12"/>
  <c r="Q125" i="12"/>
  <c r="V125" i="12"/>
  <c r="Q126" i="12"/>
  <c r="V126" i="12"/>
  <c r="G127" i="12"/>
  <c r="M127" i="12" s="1"/>
  <c r="I127" i="12"/>
  <c r="I126" i="12" s="1"/>
  <c r="K127" i="12"/>
  <c r="K126" i="12" s="1"/>
  <c r="O127" i="12"/>
  <c r="O126" i="12" s="1"/>
  <c r="Q127" i="12"/>
  <c r="V127" i="12"/>
  <c r="G129" i="12"/>
  <c r="G126" i="12" s="1"/>
  <c r="I129" i="12"/>
  <c r="K129" i="12"/>
  <c r="O129" i="12"/>
  <c r="Q129" i="12"/>
  <c r="V129" i="12"/>
  <c r="G131" i="12"/>
  <c r="I131" i="12"/>
  <c r="G132" i="12"/>
  <c r="I132" i="12"/>
  <c r="K132" i="12"/>
  <c r="K131" i="12" s="1"/>
  <c r="M132" i="12"/>
  <c r="O132" i="12"/>
  <c r="O131" i="12" s="1"/>
  <c r="Q132" i="12"/>
  <c r="Q131" i="12" s="1"/>
  <c r="V132" i="12"/>
  <c r="G134" i="12"/>
  <c r="I134" i="12"/>
  <c r="K134" i="12"/>
  <c r="M134" i="12"/>
  <c r="M131" i="12" s="1"/>
  <c r="O134" i="12"/>
  <c r="Q134" i="12"/>
  <c r="V134" i="12"/>
  <c r="V131" i="12" s="1"/>
  <c r="G137" i="12"/>
  <c r="M137" i="12" s="1"/>
  <c r="I137" i="12"/>
  <c r="I136" i="12" s="1"/>
  <c r="K137" i="12"/>
  <c r="K136" i="12" s="1"/>
  <c r="O137" i="12"/>
  <c r="Q137" i="12"/>
  <c r="Q136" i="12" s="1"/>
  <c r="V137" i="12"/>
  <c r="G141" i="12"/>
  <c r="M141" i="12" s="1"/>
  <c r="I141" i="12"/>
  <c r="K141" i="12"/>
  <c r="O141" i="12"/>
  <c r="Q141" i="12"/>
  <c r="V141" i="12"/>
  <c r="V136" i="12" s="1"/>
  <c r="G145" i="12"/>
  <c r="I145" i="12"/>
  <c r="K145" i="12"/>
  <c r="M145" i="12"/>
  <c r="O145" i="12"/>
  <c r="Q145" i="12"/>
  <c r="V145" i="12"/>
  <c r="G149" i="12"/>
  <c r="M149" i="12" s="1"/>
  <c r="I149" i="12"/>
  <c r="K149" i="12"/>
  <c r="O149" i="12"/>
  <c r="Q149" i="12"/>
  <c r="V149" i="12"/>
  <c r="G153" i="12"/>
  <c r="I153" i="12"/>
  <c r="K153" i="12"/>
  <c r="M153" i="12"/>
  <c r="O153" i="12"/>
  <c r="Q153" i="12"/>
  <c r="V153" i="12"/>
  <c r="G158" i="12"/>
  <c r="I158" i="12"/>
  <c r="K158" i="12"/>
  <c r="M158" i="12"/>
  <c r="O158" i="12"/>
  <c r="Q158" i="12"/>
  <c r="V158" i="12"/>
  <c r="G162" i="12"/>
  <c r="I162" i="12"/>
  <c r="K162" i="12"/>
  <c r="M162" i="12"/>
  <c r="O162" i="12"/>
  <c r="Q162" i="12"/>
  <c r="V162" i="12"/>
  <c r="G166" i="12"/>
  <c r="I166" i="12"/>
  <c r="K166" i="12"/>
  <c r="M166" i="12"/>
  <c r="O166" i="12"/>
  <c r="O136" i="12" s="1"/>
  <c r="Q166" i="12"/>
  <c r="V166" i="12"/>
  <c r="G170" i="12"/>
  <c r="M170" i="12" s="1"/>
  <c r="I170" i="12"/>
  <c r="K170" i="12"/>
  <c r="O170" i="12"/>
  <c r="Q170" i="12"/>
  <c r="V170" i="12"/>
  <c r="G174" i="12"/>
  <c r="M174" i="12" s="1"/>
  <c r="I174" i="12"/>
  <c r="K174" i="12"/>
  <c r="O174" i="12"/>
  <c r="Q174" i="12"/>
  <c r="V174" i="12"/>
  <c r="G178" i="12"/>
  <c r="I178" i="12"/>
  <c r="K178" i="12"/>
  <c r="M178" i="12"/>
  <c r="O178" i="12"/>
  <c r="Q178" i="12"/>
  <c r="V178" i="12"/>
  <c r="G182" i="12"/>
  <c r="M182" i="12" s="1"/>
  <c r="I182" i="12"/>
  <c r="K182" i="12"/>
  <c r="O182" i="12"/>
  <c r="Q182" i="12"/>
  <c r="V182" i="12"/>
  <c r="G187" i="12"/>
  <c r="I187" i="12"/>
  <c r="K187" i="12"/>
  <c r="M187" i="12"/>
  <c r="O187" i="12"/>
  <c r="Q187" i="12"/>
  <c r="V187" i="12"/>
  <c r="G191" i="12"/>
  <c r="I191" i="12"/>
  <c r="K191" i="12"/>
  <c r="M191" i="12"/>
  <c r="O191" i="12"/>
  <c r="Q191" i="12"/>
  <c r="V191" i="12"/>
  <c r="G195" i="12"/>
  <c r="I195" i="12"/>
  <c r="K195" i="12"/>
  <c r="M195" i="12"/>
  <c r="O195" i="12"/>
  <c r="Q195" i="12"/>
  <c r="V195" i="12"/>
  <c r="G199" i="12"/>
  <c r="I199" i="12"/>
  <c r="K199" i="12"/>
  <c r="M199" i="12"/>
  <c r="O199" i="12"/>
  <c r="Q199" i="12"/>
  <c r="V199" i="12"/>
  <c r="Q200" i="12"/>
  <c r="G201" i="12"/>
  <c r="M201" i="12" s="1"/>
  <c r="M200" i="12" s="1"/>
  <c r="I201" i="12"/>
  <c r="I200" i="12" s="1"/>
  <c r="K201" i="12"/>
  <c r="K200" i="12" s="1"/>
  <c r="O201" i="12"/>
  <c r="Q201" i="12"/>
  <c r="V201" i="12"/>
  <c r="V200" i="12" s="1"/>
  <c r="G208" i="12"/>
  <c r="I208" i="12"/>
  <c r="K208" i="12"/>
  <c r="M208" i="12"/>
  <c r="O208" i="12"/>
  <c r="Q208" i="12"/>
  <c r="V208" i="12"/>
  <c r="G215" i="12"/>
  <c r="M215" i="12" s="1"/>
  <c r="I215" i="12"/>
  <c r="K215" i="12"/>
  <c r="O215" i="12"/>
  <c r="Q215" i="12"/>
  <c r="V215" i="12"/>
  <c r="G220" i="12"/>
  <c r="I220" i="12"/>
  <c r="K220" i="12"/>
  <c r="M220" i="12"/>
  <c r="O220" i="12"/>
  <c r="O200" i="12" s="1"/>
  <c r="Q220" i="12"/>
  <c r="V220" i="12"/>
  <c r="I221" i="12"/>
  <c r="K221" i="12"/>
  <c r="G222" i="12"/>
  <c r="G221" i="12" s="1"/>
  <c r="I222" i="12"/>
  <c r="K222" i="12"/>
  <c r="M222" i="12"/>
  <c r="M221" i="12" s="1"/>
  <c r="O222" i="12"/>
  <c r="Q222" i="12"/>
  <c r="Q221" i="12" s="1"/>
  <c r="V222" i="12"/>
  <c r="V221" i="12" s="1"/>
  <c r="G223" i="12"/>
  <c r="I223" i="12"/>
  <c r="K223" i="12"/>
  <c r="M223" i="12"/>
  <c r="O223" i="12"/>
  <c r="O221" i="12" s="1"/>
  <c r="Q223" i="12"/>
  <c r="V223" i="12"/>
  <c r="G224" i="12"/>
  <c r="M224" i="12" s="1"/>
  <c r="I224" i="12"/>
  <c r="K224" i="12"/>
  <c r="O224" i="12"/>
  <c r="Q224" i="12"/>
  <c r="V224" i="12"/>
  <c r="G227" i="12"/>
  <c r="I227" i="12"/>
  <c r="I226" i="12" s="1"/>
  <c r="K227" i="12"/>
  <c r="K226" i="12" s="1"/>
  <c r="M227" i="12"/>
  <c r="O227" i="12"/>
  <c r="O226" i="12" s="1"/>
  <c r="Q227" i="12"/>
  <c r="V227" i="12"/>
  <c r="G231" i="12"/>
  <c r="G226" i="12" s="1"/>
  <c r="I231" i="12"/>
  <c r="K231" i="12"/>
  <c r="O231" i="12"/>
  <c r="Q231" i="12"/>
  <c r="V231" i="12"/>
  <c r="G236" i="12"/>
  <c r="I236" i="12"/>
  <c r="K236" i="12"/>
  <c r="M236" i="12"/>
  <c r="O236" i="12"/>
  <c r="Q236" i="12"/>
  <c r="V236" i="12"/>
  <c r="G240" i="12"/>
  <c r="M240" i="12" s="1"/>
  <c r="I240" i="12"/>
  <c r="K240" i="12"/>
  <c r="O240" i="12"/>
  <c r="Q240" i="12"/>
  <c r="Q226" i="12" s="1"/>
  <c r="V240" i="12"/>
  <c r="G245" i="12"/>
  <c r="I245" i="12"/>
  <c r="K245" i="12"/>
  <c r="M245" i="12"/>
  <c r="O245" i="12"/>
  <c r="Q245" i="12"/>
  <c r="V245" i="12"/>
  <c r="V226" i="12" s="1"/>
  <c r="G250" i="12"/>
  <c r="I250" i="12"/>
  <c r="K250" i="12"/>
  <c r="M250" i="12"/>
  <c r="O250" i="12"/>
  <c r="Q250" i="12"/>
  <c r="V250" i="12"/>
  <c r="G252" i="12"/>
  <c r="M252" i="12" s="1"/>
  <c r="M251" i="12" s="1"/>
  <c r="I252" i="12"/>
  <c r="I251" i="12" s="1"/>
  <c r="K252" i="12"/>
  <c r="K251" i="12" s="1"/>
  <c r="O252" i="12"/>
  <c r="Q252" i="12"/>
  <c r="V252" i="12"/>
  <c r="V251" i="12" s="1"/>
  <c r="G261" i="12"/>
  <c r="I261" i="12"/>
  <c r="K261" i="12"/>
  <c r="M261" i="12"/>
  <c r="O261" i="12"/>
  <c r="Q261" i="12"/>
  <c r="V261" i="12"/>
  <c r="G269" i="12"/>
  <c r="M269" i="12" s="1"/>
  <c r="I269" i="12"/>
  <c r="K269" i="12"/>
  <c r="O269" i="12"/>
  <c r="Q269" i="12"/>
  <c r="V269" i="12"/>
  <c r="G278" i="12"/>
  <c r="I278" i="12"/>
  <c r="K278" i="12"/>
  <c r="M278" i="12"/>
  <c r="O278" i="12"/>
  <c r="O251" i="12" s="1"/>
  <c r="Q278" i="12"/>
  <c r="V278" i="12"/>
  <c r="G283" i="12"/>
  <c r="M283" i="12" s="1"/>
  <c r="I283" i="12"/>
  <c r="K283" i="12"/>
  <c r="O283" i="12"/>
  <c r="Q283" i="12"/>
  <c r="Q251" i="12" s="1"/>
  <c r="V283" i="12"/>
  <c r="G288" i="12"/>
  <c r="I288" i="12"/>
  <c r="K288" i="12"/>
  <c r="M288" i="12"/>
  <c r="O288" i="12"/>
  <c r="Q288" i="12"/>
  <c r="V288" i="12"/>
  <c r="G293" i="12"/>
  <c r="I293" i="12"/>
  <c r="K293" i="12"/>
  <c r="M293" i="12"/>
  <c r="O293" i="12"/>
  <c r="Q293" i="12"/>
  <c r="V293" i="12"/>
  <c r="G294" i="12"/>
  <c r="G295" i="12"/>
  <c r="M295" i="12" s="1"/>
  <c r="M294" i="12" s="1"/>
  <c r="I295" i="12"/>
  <c r="I294" i="12" s="1"/>
  <c r="K295" i="12"/>
  <c r="K294" i="12" s="1"/>
  <c r="O295" i="12"/>
  <c r="Q295" i="12"/>
  <c r="V295" i="12"/>
  <c r="V294" i="12" s="1"/>
  <c r="G299" i="12"/>
  <c r="I299" i="12"/>
  <c r="K299" i="12"/>
  <c r="M299" i="12"/>
  <c r="O299" i="12"/>
  <c r="Q299" i="12"/>
  <c r="V299" i="12"/>
  <c r="G305" i="12"/>
  <c r="I305" i="12"/>
  <c r="K305" i="12"/>
  <c r="M305" i="12"/>
  <c r="O305" i="12"/>
  <c r="Q305" i="12"/>
  <c r="V305" i="12"/>
  <c r="G311" i="12"/>
  <c r="I311" i="12"/>
  <c r="K311" i="12"/>
  <c r="M311" i="12"/>
  <c r="O311" i="12"/>
  <c r="O294" i="12" s="1"/>
  <c r="Q311" i="12"/>
  <c r="V311" i="12"/>
  <c r="G318" i="12"/>
  <c r="M318" i="12" s="1"/>
  <c r="I318" i="12"/>
  <c r="K318" i="12"/>
  <c r="O318" i="12"/>
  <c r="Q318" i="12"/>
  <c r="Q294" i="12" s="1"/>
  <c r="V318" i="12"/>
  <c r="K325" i="12"/>
  <c r="M325" i="12"/>
  <c r="Q325" i="12"/>
  <c r="V325" i="12"/>
  <c r="G326" i="12"/>
  <c r="G325" i="12" s="1"/>
  <c r="I326" i="12"/>
  <c r="I325" i="12" s="1"/>
  <c r="K326" i="12"/>
  <c r="M326" i="12"/>
  <c r="O326" i="12"/>
  <c r="O325" i="12" s="1"/>
  <c r="Q326" i="12"/>
  <c r="V326" i="12"/>
  <c r="G372" i="12"/>
  <c r="G373" i="12"/>
  <c r="M373" i="12" s="1"/>
  <c r="I373" i="12"/>
  <c r="I372" i="12" s="1"/>
  <c r="K373" i="12"/>
  <c r="K372" i="12" s="1"/>
  <c r="O373" i="12"/>
  <c r="Q373" i="12"/>
  <c r="V373" i="12"/>
  <c r="V372" i="12" s="1"/>
  <c r="G374" i="12"/>
  <c r="I374" i="12"/>
  <c r="K374" i="12"/>
  <c r="M374" i="12"/>
  <c r="O374" i="12"/>
  <c r="Q374" i="12"/>
  <c r="V374" i="12"/>
  <c r="G375" i="12"/>
  <c r="I375" i="12"/>
  <c r="K375" i="12"/>
  <c r="M375" i="12"/>
  <c r="O375" i="12"/>
  <c r="Q375" i="12"/>
  <c r="V375" i="12"/>
  <c r="G377" i="12"/>
  <c r="I377" i="12"/>
  <c r="K377" i="12"/>
  <c r="M377" i="12"/>
  <c r="O377" i="12"/>
  <c r="O372" i="12" s="1"/>
  <c r="Q377" i="12"/>
  <c r="V377" i="12"/>
  <c r="G378" i="12"/>
  <c r="M378" i="12" s="1"/>
  <c r="I378" i="12"/>
  <c r="K378" i="12"/>
  <c r="O378" i="12"/>
  <c r="Q378" i="12"/>
  <c r="Q372" i="12" s="1"/>
  <c r="V378" i="12"/>
  <c r="G380" i="12"/>
  <c r="I380" i="12"/>
  <c r="K380" i="12"/>
  <c r="M380" i="12"/>
  <c r="O380" i="12"/>
  <c r="Q380" i="12"/>
  <c r="V380" i="12"/>
  <c r="G381" i="12"/>
  <c r="I381" i="12"/>
  <c r="K381" i="12"/>
  <c r="M381" i="12"/>
  <c r="O381" i="12"/>
  <c r="Q381" i="12"/>
  <c r="V381" i="12"/>
  <c r="G382" i="12"/>
  <c r="O382" i="12"/>
  <c r="Q382" i="12"/>
  <c r="G383" i="12"/>
  <c r="M383" i="12" s="1"/>
  <c r="M382" i="12" s="1"/>
  <c r="I383" i="12"/>
  <c r="I382" i="12" s="1"/>
  <c r="K383" i="12"/>
  <c r="K382" i="12" s="1"/>
  <c r="O383" i="12"/>
  <c r="Q383" i="12"/>
  <c r="V383" i="12"/>
  <c r="V382" i="12" s="1"/>
  <c r="G388" i="12"/>
  <c r="I388" i="12"/>
  <c r="K388" i="12"/>
  <c r="M388" i="12"/>
  <c r="O388" i="12"/>
  <c r="Q388" i="12"/>
  <c r="V388" i="12"/>
  <c r="AE391" i="12"/>
  <c r="AF391" i="12"/>
  <c r="I20" i="1"/>
  <c r="I19" i="1"/>
  <c r="I18" i="1"/>
  <c r="I17" i="1"/>
  <c r="I16" i="1"/>
  <c r="AZ52" i="1"/>
  <c r="AZ50" i="1"/>
  <c r="AZ48" i="1"/>
  <c r="AZ46" i="1"/>
  <c r="AZ45" i="1"/>
  <c r="F42" i="1"/>
  <c r="G23" i="1" s="1"/>
  <c r="G42" i="1"/>
  <c r="G25" i="1" s="1"/>
  <c r="A25" i="1" s="1"/>
  <c r="H41" i="1"/>
  <c r="I41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J71" i="1" l="1"/>
  <c r="G26" i="1"/>
  <c r="A26" i="1"/>
  <c r="A23" i="1"/>
  <c r="G28" i="1"/>
  <c r="M76" i="12"/>
  <c r="M136" i="12"/>
  <c r="M226" i="12"/>
  <c r="M14" i="12"/>
  <c r="M372" i="12"/>
  <c r="G136" i="12"/>
  <c r="G251" i="12"/>
  <c r="M231" i="12"/>
  <c r="G200" i="12"/>
  <c r="M129" i="12"/>
  <c r="M126" i="12" s="1"/>
  <c r="M97" i="12"/>
  <c r="M96" i="12" s="1"/>
  <c r="G94" i="12"/>
  <c r="G64" i="12"/>
  <c r="M48" i="12"/>
  <c r="M43" i="12" s="1"/>
  <c r="I21" i="1"/>
  <c r="J58" i="1"/>
  <c r="J66" i="1"/>
  <c r="J70" i="1"/>
  <c r="J74" i="1"/>
  <c r="J62" i="1"/>
  <c r="J59" i="1"/>
  <c r="J63" i="1"/>
  <c r="J67" i="1"/>
  <c r="J75" i="1"/>
  <c r="J60" i="1"/>
  <c r="J68" i="1"/>
  <c r="J72" i="1"/>
  <c r="J76" i="1"/>
  <c r="J61" i="1"/>
  <c r="J65" i="1"/>
  <c r="J69" i="1"/>
  <c r="J73" i="1"/>
  <c r="J77" i="1"/>
  <c r="J40" i="1"/>
  <c r="J39" i="1"/>
  <c r="J42" i="1" s="1"/>
  <c r="J41" i="1"/>
  <c r="H42" i="1"/>
  <c r="A24" i="1" l="1"/>
  <c r="G24" i="1"/>
  <c r="A27" i="1" s="1"/>
  <c r="J78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860621FA-0A17-4832-B038-2A40DE6168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30F15A-0F6B-45D8-BAA5-1C86761D856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<sst xmlns="http://schemas.openxmlformats.org/spreadsheetml/2006/main" count="1390" uniqueCount="402">
  <si>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</si>
  <si>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</si>
  <si>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</si>
  <si>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</si>
  <si>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</si>
  <si>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</si>
  <si>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</si>
  <si>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</si>
  <si>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</si>
  <si>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</si>
  <si>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</si>
  <si>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</si>
  <si>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</si>
  <si>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</si>
  <si>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</si>
  <si>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</si>
  <si>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</si>
  <si>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</si>
  <si>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</si>
  <si>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</si>
  <si>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</si>
  <si>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</si>
  <si>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</si>
  <si>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</si>
  <si>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</si>
  <si>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</si>
  <si>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</si>
  <si>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</si>
  <si>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</si>
  <si>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</si>
  <si>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</si>
  <si>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</si>
  <si>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</si>
  <si>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</si>
  <si>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</si>
  <si>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</si>
  <si>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</si>
  <si>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</si>
  <si>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</si>
  <si>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</si>
  <si>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</si>
  <si>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</si>
  <si>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</si>
  <si>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22.42</t>
  </si>
  <si>
    <t>Stavební úpravy</t>
  </si>
  <si>
    <t>Orlí 9, byt č. 4.1 (koupelna)</t>
  </si>
  <si>
    <t>Objekt:</t>
  </si>
  <si>
    <t>Rozpočet:</t>
  </si>
  <si>
    <t>22MM001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</si>
  <si>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</si>
  <si>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</si>
  <si>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</si>
  <si>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</si>
  <si>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</si>
  <si>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22MM001 -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</si>
  <si>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</si>
  <si>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</si>
  <si>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</si>
  <si>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</si>
  <si>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</si>
  <si>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</si>
  <si>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</si>
  <si>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4</t>
  </si>
  <si>
    <t>Vodorovné konstrukce</t>
  </si>
  <si>
    <t>61</t>
  </si>
  <si>
    <t>Úpravy povrchů vnitřní</t>
  </si>
  <si>
    <t>63</t>
  </si>
  <si>
    <t>Podlahy a podlahové konstrukce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</si>
  <si>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</si>
  <si>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</si>
  <si>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</si>
  <si>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</si>
  <si>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</si>
  <si>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</si>
  <si>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</si>
  <si>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</si>
  <si>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</si>
  <si>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</si>
  <si>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</si>
  <si>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</si>
  <si>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</si>
  <si>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</si>
  <si>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</si>
  <si>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</si>
  <si>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</si>
  <si>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</si>
  <si>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731</t>
  </si>
  <si>
    <t>Kotelny</t>
  </si>
  <si>
    <t>735</t>
  </si>
  <si>
    <t>Otopná tělesa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</si>
  <si>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</si>
  <si>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</si>
  <si>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</si>
  <si>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</si>
  <si>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</si>
  <si>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</si>
  <si>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</si>
  <si>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</si>
  <si>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</si>
  <si>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</si>
  <si>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</si>
  <si>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</si>
  <si>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</si>
  <si>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</si>
  <si>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</si>
  <si>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</si>
  <si>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</si>
  <si>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</si>
  <si>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</si>
  <si>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</si>
  <si>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</si>
  <si>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</si>
  <si>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</si>
  <si>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</si>
  <si>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</si>
  <si>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</si>
  <si>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</si>
  <si>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</si>
  <si>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</si>
  <si>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</si>
  <si>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</si>
  <si>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</si>
  <si>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</si>
  <si>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</si>
  <si>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</si>
  <si>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</si>
  <si>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</si>
  <si>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</si>
  <si>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</si>
  <si>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</si>
  <si>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416021123R00</t>
  </si>
  <si>
    <t>Podhledy SDK, kovová.kce CD. 1x deska RBI 12,5 mm</t>
  </si>
  <si>
    <t>m2</t>
  </si>
  <si>
    <t>RTS 22/ II</t>
  </si>
  <si>
    <t>Práce</t>
  </si>
  <si>
    <t>POL1_</t>
  </si>
  <si>
    <t>s úpravou rohů, koutů a hran konstrukcí, přebroušení a tmelení spár,</t>
  </si>
  <si>
    <t>POP</t>
  </si>
  <si>
    <t xml:space="preserve">Orlí 9, byt č. 4.1 : </t>
  </si>
  <si>
    <t>VV</t>
  </si>
  <si>
    <t>3.04A.07 - koupelna : 5,3</t>
  </si>
  <si>
    <t>Mezisoučet</t>
  </si>
  <si>
    <t>610991111R00</t>
  </si>
  <si>
    <t>Zakrývání výplní vnitřních otvorů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</si>
  <si>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</si>
  <si>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</si>
  <si>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O1 : 0,88*2,35</t>
  </si>
  <si>
    <t>DV1 : 0,70*1,94</t>
  </si>
  <si>
    <t>DV2 : 0,82*2,26</t>
  </si>
  <si>
    <t>612421231R00</t>
  </si>
  <si>
    <t>Oprava vápen.omítek stěn do 10 % pl. - štukových</t>
  </si>
  <si>
    <t xml:space="preserve">oprava omítky mimo obklad : </t>
  </si>
  <si>
    <t>3.04A.07 - koupelna : 10,1*1,5</t>
  </si>
  <si>
    <t>602011141RT3</t>
  </si>
  <si>
    <t>Štuk na stěnách vnitřní, ručně tloušťka vrstvy 4 mm</t>
  </si>
  <si>
    <t>612401191RU2</t>
  </si>
  <si>
    <t>Omítka malých ploch vnitřních stěn do 0,09 m2, sádrou po hmoždinkách, skobách, rýhách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</si>
  <si>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</si>
  <si>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</si>
  <si>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po hmoždinkách, drážky, rýhy : 5</t>
  </si>
  <si>
    <t>612421637R00</t>
  </si>
  <si>
    <t>Omítka vnitřní zdiva, MVC, štuková položka obsahuje cementový postřik, jádrovou hladkou omítku a finální štuk</t>
  </si>
  <si>
    <t>včetně zapravení ostění, systémových rohových lišt a začišťovacích profilů</t>
  </si>
  <si>
    <t xml:space="preserve">oprava po odsekání obkladu : </t>
  </si>
  <si>
    <t>3.04A.07 - koupelna : 1,14*8,25</t>
  </si>
  <si>
    <t>632411110RT1</t>
  </si>
  <si>
    <t>Potěr ze suchých směsí samonivelační polymercementová stěrka, pevnost v tlaku 20 MPa, tloušťky 10 mm</t>
  </si>
  <si>
    <t>632411904R00</t>
  </si>
  <si>
    <t>Penetrace savých podkladů 0,25 l/m2</t>
  </si>
  <si>
    <t>900      RT1</t>
  </si>
  <si>
    <t>HZS Práce v tarifní třídě 4</t>
  </si>
  <si>
    <t>h</t>
  </si>
  <si>
    <t>Drobné montáže v rámci bytu a ostatní práce, které nezahrnuty v soupisu</t>
  </si>
  <si>
    <t>např. zrcadla, zásuvky, světla, garnyže, záclony, apod.</t>
  </si>
  <si>
    <t>3.04A.07 - koupelna : 5</t>
  </si>
  <si>
    <t>941955002R00</t>
  </si>
  <si>
    <t>Lešení lehké pomocné, výška podlahy do 1,9 m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</si>
  <si>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</si>
  <si>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</si>
  <si>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</si>
  <si>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</si>
  <si>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</si>
  <si>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978013121R00</t>
  </si>
  <si>
    <t>Otlučení omítek vnitřních stěn v rozsahu do 10 %</t>
  </si>
  <si>
    <t>978059531R00</t>
  </si>
  <si>
    <t>Odsekání vnitřních obkladů stěn nad 2 m2</t>
  </si>
  <si>
    <t>965081713R00</t>
  </si>
  <si>
    <t>Bourání dlažeb keramických tl.10 mm, nad 1 m2</t>
  </si>
  <si>
    <t>965048515R00</t>
  </si>
  <si>
    <t>Broušení betonových povrchů do tl. 5 mm</t>
  </si>
  <si>
    <t>999281151R00</t>
  </si>
  <si>
    <t>Přesun hmot pro opravy a údržbu do v. 25 m,nošením</t>
  </si>
  <si>
    <t>t</t>
  </si>
  <si>
    <t>Přesun hmot</t>
  </si>
  <si>
    <t>POL7_</t>
  </si>
  <si>
    <t>715101812R00</t>
  </si>
  <si>
    <t>Odstranění izolace nad 1 m2, tmel stěrk.za studena</t>
  </si>
  <si>
    <t xml:space="preserve">3.04A.07 - koupelna : </t>
  </si>
  <si>
    <t>podlaha : 5,3</t>
  </si>
  <si>
    <t>za vanou : 1,14*(2,0+1,5)</t>
  </si>
  <si>
    <t>711212000R00</t>
  </si>
  <si>
    <t>Penetrace podkladu pod hydroizolační nátěr,vč.dod.</t>
  </si>
  <si>
    <t>za sprchou a za umyvadlem : 2,0*3,5</t>
  </si>
  <si>
    <t>711212001R00</t>
  </si>
  <si>
    <t>Hydroizolační povlak - nátěr</t>
  </si>
  <si>
    <t>711212601R00</t>
  </si>
  <si>
    <t>Těsnicí pás do spoje podlaha - stěna</t>
  </si>
  <si>
    <t>m</t>
  </si>
  <si>
    <t>podlaha : 3,3</t>
  </si>
  <si>
    <t>711212611R00</t>
  </si>
  <si>
    <t>Těsnicí pás do svislých koutů</t>
  </si>
  <si>
    <t>2,0*3</t>
  </si>
  <si>
    <t>998711102R00</t>
  </si>
  <si>
    <t>Přesun hmot pro izolace proti vodě, výšky do 12 m</t>
  </si>
  <si>
    <t>721170000x01</t>
  </si>
  <si>
    <t>Příprava pro AP včetně armatur s ohledem na stáří objektu a stav stávajících rozvodů</t>
  </si>
  <si>
    <t>soubor</t>
  </si>
  <si>
    <t>Vlastní</t>
  </si>
  <si>
    <t>Indiv</t>
  </si>
  <si>
    <t>Kompletní dodávka a montáž včetně uvedení do provozu, prostupů, zaškolení, seřízení, zkoušek dle příslušných ČSN a dalších pomocných prací a zednických přípomocí</t>
  </si>
  <si>
    <t>721170000x02</t>
  </si>
  <si>
    <t>Nové rozvody pro nové umístění umyvadla, vany, automatické pračky s ohledem na stáří objektu a stav stávajících rozvodů</t>
  </si>
  <si>
    <t>722131000x01</t>
  </si>
  <si>
    <t>722131000x02</t>
  </si>
  <si>
    <t>725820802R00</t>
  </si>
  <si>
    <t>Demontáž baterie stojánkové do 1otvoru</t>
  </si>
  <si>
    <t>3.04A.07 - koupelna : 1</t>
  </si>
  <si>
    <t>725829301R00</t>
  </si>
  <si>
    <t>Montáž baterie umyv.a dřezové stojánkové</t>
  </si>
  <si>
    <t>55144204R</t>
  </si>
  <si>
    <t>baterie umyvadlová směšovací; nástěnná; rozteč 100 mm; ovládání pákové; povrch chrom; kartuše s regulací teploty; l ramínka 250 mm</t>
  </si>
  <si>
    <t>SPCM</t>
  </si>
  <si>
    <t>Specifikace</t>
  </si>
  <si>
    <t>POL3_</t>
  </si>
  <si>
    <t>725210821R00</t>
  </si>
  <si>
    <t>Demontáž umyvadel bez výtokových armatur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</si>
  <si>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</si>
  <si>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</si>
  <si>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</si>
  <si>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</si>
  <si>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</si>
  <si>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725220851R00</t>
  </si>
  <si>
    <t>Demontáž van včetně vybourání obezdezdívky</t>
  </si>
  <si>
    <t>725840850R00</t>
  </si>
  <si>
    <t>Demontáž baterie sprch.diferenciální G 3/4x1</t>
  </si>
  <si>
    <t>725849302R00</t>
  </si>
  <si>
    <t>Montáž baterie sprchové držáku sprchy</t>
  </si>
  <si>
    <t>551450381R</t>
  </si>
  <si>
    <t>Baterie sprchová ovládání pákové; povrch chrom</t>
  </si>
  <si>
    <t>725249103R00</t>
  </si>
  <si>
    <t>Montáž sprchových koutů</t>
  </si>
  <si>
    <t>642938000R</t>
  </si>
  <si>
    <t>Vanička sprch. čtverec; l = 900 mm, š = 900 mm, hl. = 60 mm bílá, průměr odpadu 90 mm</t>
  </si>
  <si>
    <t>Umístění při stěně, v rohu, včetně čela vaničky.</t>
  </si>
  <si>
    <t>725229107R00</t>
  </si>
  <si>
    <t>Montáž zástěn oboustranně upevněných</t>
  </si>
  <si>
    <t>55428100.AR</t>
  </si>
  <si>
    <t>Sprchová zástěna čtvrtkruhová 90x90x185 cm</t>
  </si>
  <si>
    <t>725110814R00</t>
  </si>
  <si>
    <t>Demontáž klozetů kombinovaných</t>
  </si>
  <si>
    <t>998725102R00</t>
  </si>
  <si>
    <t>Přesun hmot pro zařizovací předměty, výšky do 12 m</t>
  </si>
  <si>
    <t>731200832R00x</t>
  </si>
  <si>
    <t>Demontáž stávajícího kotle na TUV</t>
  </si>
  <si>
    <t xml:space="preserve">demontáž a přesun do jiné místnosti : </t>
  </si>
  <si>
    <t xml:space="preserve">demontáž a odvoz : </t>
  </si>
  <si>
    <t>3.04A.05 - koupelna 2 : 1</t>
  </si>
  <si>
    <t>731249322R00</t>
  </si>
  <si>
    <t>Montáž závěsných kotlů na TUV</t>
  </si>
  <si>
    <t xml:space="preserve">montáž nového TUV : </t>
  </si>
  <si>
    <t xml:space="preserve">montáž demontovaného TUV : </t>
  </si>
  <si>
    <t>731000x02</t>
  </si>
  <si>
    <t>Elektrický ohřívač vody - boiler 80 l (dle standardu investora)</t>
  </si>
  <si>
    <t>998731102R00</t>
  </si>
  <si>
    <t>Přesun hmot pro kotelny, výšky do 12 m</t>
  </si>
  <si>
    <t>735000000x01</t>
  </si>
  <si>
    <t>D+M: demontáž stávajících rozvodů a topidel (dle PD)</t>
  </si>
  <si>
    <t>735000000x02</t>
  </si>
  <si>
    <t>D+M: revize stávajícího kotle na teplou užitkovou vodu (dle PD)</t>
  </si>
  <si>
    <t>735000000x03</t>
  </si>
  <si>
    <t>D+M: topný žebřík dle návrhu dodavatele (dle standardu investora)</t>
  </si>
  <si>
    <t>771101101R00</t>
  </si>
  <si>
    <t>Vysávání podlah prům.vysavačem pro pokládku dlažby</t>
  </si>
  <si>
    <t>771101210R00</t>
  </si>
  <si>
    <t>Penetrace podkladu pod dlažby</t>
  </si>
  <si>
    <t>Příprava podkladu pod dlažby penetrace podkladu pod dlažby</t>
  </si>
  <si>
    <t>771575109R00</t>
  </si>
  <si>
    <t>Montáž podlah z dlaždic keramických 300 x 300 mm kladených do flexibilního tmele</t>
  </si>
  <si>
    <t>597642030R</t>
  </si>
  <si>
    <t>Dlažba matná 300x300x9 mm</t>
  </si>
  <si>
    <t>Koeficient ztratné: 0,1</t>
  </si>
  <si>
    <t>771578011R00</t>
  </si>
  <si>
    <t>Spára podlaha - stěna, silikonem</t>
  </si>
  <si>
    <t>vč. dodávky a montáže silikonu.</t>
  </si>
  <si>
    <t>3.04A.07 - koupelna : 10,0</t>
  </si>
  <si>
    <t>998771102R00</t>
  </si>
  <si>
    <t>Přesun hmot pro podlahy z dlaždic, výšky do 12 m</t>
  </si>
  <si>
    <t>781101210R00</t>
  </si>
  <si>
    <t>Penetrace podkladu pod obklady</t>
  </si>
  <si>
    <t>včetně dodávky materiálu.</t>
  </si>
  <si>
    <t>3.04A.07 - koupelna : 10,0*2,0</t>
  </si>
  <si>
    <t>- dveře : -1*0,82*2,26</t>
  </si>
  <si>
    <t>- dveře : -1*0,70*1,94</t>
  </si>
  <si>
    <t>- okno : -1*0,88*2,35</t>
  </si>
  <si>
    <t>+ špalety : (0,88+2,0+2,0)*0,40</t>
  </si>
  <si>
    <t>781475116R00</t>
  </si>
  <si>
    <t>Obklad vnitřní stěn keramický, do tmele</t>
  </si>
  <si>
    <t>597813600R</t>
  </si>
  <si>
    <t xml:space="preserve">Obkládačka 20x20 cm dle standardu investora </t>
  </si>
  <si>
    <t>781000000Rx01</t>
  </si>
  <si>
    <t>Lišta ukončovací k obkladům uzavřená obloučková lišta z PVC</t>
  </si>
  <si>
    <t>Včetně dodávky lišty.</t>
  </si>
  <si>
    <t>781000000Rx02</t>
  </si>
  <si>
    <t>Lišta rohová k obkladům - vnější roh uzavřená obloučková lišta z PVC</t>
  </si>
  <si>
    <t>3.04A.07 - koupelna : 2,0*6</t>
  </si>
  <si>
    <t>781000000x03</t>
  </si>
  <si>
    <t>Lišta koutová k obkladům - vnitřní roh obloučková lišta z PVC</t>
  </si>
  <si>
    <t>998781102R00</t>
  </si>
  <si>
    <t>Přesun hmot pro obklady keramické, výšky do 12 m</t>
  </si>
  <si>
    <t>784011222RT2</t>
  </si>
  <si>
    <t>Zakrytí podlah včetně papírové lepenky</t>
  </si>
  <si>
    <t>784011111R00</t>
  </si>
  <si>
    <t>Oprášení/ometení podkladu</t>
  </si>
  <si>
    <t>stěny : 10,1*1,5</t>
  </si>
  <si>
    <t>strop : 5,3</t>
  </si>
  <si>
    <t>784011121R00</t>
  </si>
  <si>
    <t>Broušení štuků a nových omítek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</si>
  <si>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</si>
  <si>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</si>
  <si>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</si>
  <si>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</si>
  <si>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</si>
  <si>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</si>
  <si>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210810000x01</t>
  </si>
  <si>
    <t>Nové elektroinstalace koupelna</t>
  </si>
  <si>
    <t/>
  </si>
  <si>
    <t>Nové nové zásuvky, vypínače. Nová svitidla do koupelny 2 kusy(do středu místnosti a nad umyvadlo), dle standadu investora.</t>
  </si>
  <si>
    <t>Případná úprava stávajícího rozvadeče včetně vystrojení a oživení.</t>
  </si>
  <si>
    <t>Rozvaděč obsahuje hlavní vypínač, přepěťovou ochranu, proudový chránič a jističe dle počtu okruhů.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</si>
  <si>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</si>
  <si>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</si>
  <si>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</si>
  <si>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</si>
  <si>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</si>
  <si>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</si>
  <si>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</si>
  <si>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</si>
  <si>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</si>
  <si>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</si>
  <si>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</si>
  <si>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</si>
  <si>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</si>
  <si>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</si>
  <si>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</si>
  <si>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</si>
  <si>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</si>
  <si>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</si>
  <si>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</si>
  <si>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</si>
  <si>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</si>
  <si>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</si>
  <si>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</si>
  <si>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</si>
  <si>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</si>
  <si>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	IP44</t>
  </si>
  <si>
    <t>Napětí (V):230 V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</si>
  <si>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</si>
  <si>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</si>
  <si>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</si>
  <si>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</si>
  <si>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</si>
  <si>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</si>
  <si>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</si>
  <si>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</si>
  <si>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</si>
  <si>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</si>
  <si>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</si>
  <si>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</si>
  <si>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</si>
  <si>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</si>
  <si>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</si>
  <si>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</si>
  <si>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979999999R00</t>
  </si>
  <si>
    <t>Poplatek za skládku 10 % příměsí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</si>
  <si>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</si>
  <si>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</si>
  <si>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</si>
  <si>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</si>
  <si>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</si>
  <si>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</si>
  <si>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</t>
  </si>
  <si>
    <t>Zkoušky těsnosti nové kanalizace a vodovodu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</si>
  <si>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</si>
  <si>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</si>
  <si>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</si>
  <si>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</si>
  <si>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</si>
  <si>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</si>
  <si>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stávajících, světel, vypínačů, zásuvek.</t>
  </si>
  <si>
    <t>Níže uvedený standard je navržen jako minimální a muže být dodavatelem zaměněn za standard vyšší.</t>
  </si>
  <si>
    <t>Stadard svítidel: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</si>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</sst>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I8" sqref="I8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6070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SUMIF(F58:F77,A16,I58:I77)+SUMIF(F58:F77,"PSU",I58:I77)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SUMIF(F58:F77,A17,I58:I77)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SUMIF(F58:F77,A18,I58:I77)</f>
        <v>0</v>
      </c>
      <c r="J18" s="85"/>
    </row>
    <row r="19" spans="1:10" ht="23.25" customHeight="1" x14ac:dyDescent="0.2">
      <c r="A19" s="198" t="s">
        <v>102</v>
      </c>
      <c r="B19" s="38" t="s">
        <v>29</v>
      </c>
      <c r="C19" s="62"/>
      <c r="D19" s="63"/>
      <c r="E19" s="83"/>
      <c r="F19" s="84"/>
      <c r="G19" s="83"/>
      <c r="H19" s="84"/>
      <c r="I19" s="83">
        <f>SUMIF(F58:F77,A19,I58:I77)</f>
        <v>0</v>
      </c>
      <c r="J19" s="85"/>
    </row>
    <row r="20" spans="1:10" ht="23.25" customHeight="1" x14ac:dyDescent="0.2">
      <c r="A20" s="198" t="s">
        <v>101</v>
      </c>
      <c r="B20" s="38" t="s">
        <v>30</v>
      </c>
      <c r="C20" s="62"/>
      <c r="D20" s="63"/>
      <c r="E20" s="83"/>
      <c r="F20" s="84"/>
      <c r="G20" s="83"/>
      <c r="H20" s="84"/>
      <c r="I20" s="83">
        <f>SUMIF(F58:F77,A20,I58:I77)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">
      <c r="A39" s="137">
        <v>1</v>
      </c>
      <c r="B39" s="147" t="s">
        <v>50</v>
      </c>
      <c r="C39" s="148"/>
      <c r="D39" s="148"/>
      <c r="E39" s="148"/>
      <c r="F39" s="149">
        <f>'22.42 22.42 Pol'!AE391</f>
        <v>0</v>
      </c>
      <c r="G39" s="150">
        <f>'22.42 22.42 Pol'!AF391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">
      <c r="A40" s="137">
        <v>2</v>
      </c>
      <c r="B40" s="153" t="s">
        <v>43</v>
      </c>
      <c r="C40" s="154" t="s">
        <v>45</v>
      </c>
      <c r="D40" s="154"/>
      <c r="E40" s="154"/>
      <c r="F40" s="155">
        <f>'22.42 22.42 Pol'!AE391</f>
        <v>0</v>
      </c>
      <c r="G40" s="156">
        <f>'22.42 22.42 Pol'!AF391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'22.42 22.42 Pol'!AE391</f>
        <v>0</v>
      </c>
      <c r="G41" s="151">
        <f>'22.42 22.42 Pol'!AF391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">
      <c r="A44" t="s">
        <v>53</v>
      </c>
      <c r="B44" t="s">
        <v>54</v>
      </c>
    </row>
    <row r="45" spans="1:52" ht="51" x14ac:dyDescent="0.2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78" t="s">
        <v>60</v>
      </c>
    </row>
    <row r="57" spans="1:52" ht="25.5" customHeight="1" x14ac:dyDescent="0.2">
      <c r="A57" s="180"/>
      <c r="B57" s="183" t="s">
        <v>18</v>
      </c>
      <c r="C57" s="183" t="s">
        <v>6</v>
      </c>
      <c r="D57" s="184"/>
      <c r="E57" s="184"/>
      <c r="F57" s="185" t="s">
        <v>61</v>
      </c>
      <c r="G57" s="185"/>
      <c r="H57" s="185"/>
      <c r="I57" s="185" t="s">
        <v>31</v>
      </c>
      <c r="J57" s="185" t="s">
        <v>0</v>
      </c>
    </row>
    <row r="58" spans="1:52" ht="36.75" customHeight="1" x14ac:dyDescent="0.2">
      <c r="A58" s="181"/>
      <c r="B58" s="186" t="s">
        <v>62</v>
      </c>
      <c r="C58" s="187" t="s">
        <v>63</v>
      </c>
      <c r="D58" s="188"/>
      <c r="E58" s="188"/>
      <c r="F58" s="194" t="s">
        <v>26</v>
      </c>
      <c r="G58" s="195"/>
      <c r="H58" s="195"/>
      <c r="I58" s="195">
        <f>'22.42 22.42 Pol'!G8</f>
        <v>0</v>
      </c>
      <c r="J58" s="192" t="str">
        <f>IF(I78=0,"",I58/I78*100)</f>
        <v/>
      </c>
    </row>
    <row r="59" spans="1:52" ht="36.75" customHeight="1" x14ac:dyDescent="0.2">
      <c r="A59" s="181"/>
      <c r="B59" s="186" t="s">
        <v>64</v>
      </c>
      <c r="C59" s="187" t="s">
        <v>65</v>
      </c>
      <c r="D59" s="188"/>
      <c r="E59" s="188"/>
      <c r="F59" s="194" t="s">
        <v>26</v>
      </c>
      <c r="G59" s="195"/>
      <c r="H59" s="195"/>
      <c r="I59" s="195">
        <f>'22.42 22.42 Pol'!G14</f>
        <v>0</v>
      </c>
      <c r="J59" s="192" t="str">
        <f>IF(I78=0,"",I59/I78*100)</f>
        <v/>
      </c>
    </row>
    <row r="60" spans="1:52" ht="36.75" customHeight="1" x14ac:dyDescent="0.2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'22.42 22.42 Pol'!G43</f>
        <v>0</v>
      </c>
      <c r="J60" s="192" t="str">
        <f>IF(I78=0,"",I60/I78*100)</f>
        <v/>
      </c>
    </row>
    <row r="61" spans="1:52" ht="36.75" customHeight="1" x14ac:dyDescent="0.2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'22.42 22.42 Pol'!G52</f>
        <v>0</v>
      </c>
      <c r="J61" s="192" t="str">
        <f>IF(I78=0,"",I61/I78*100)</f>
        <v/>
      </c>
    </row>
    <row r="62" spans="1:52" ht="36.75" customHeight="1" x14ac:dyDescent="0.2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'22.42 22.42 Pol'!G59</f>
        <v>0</v>
      </c>
      <c r="J62" s="192" t="str">
        <f>IF(I78=0,"",I62/I78*100)</f>
        <v/>
      </c>
    </row>
    <row r="63" spans="1:52" ht="36.75" customHeight="1" x14ac:dyDescent="0.2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'22.42 22.42 Pol'!G64</f>
        <v>0</v>
      </c>
      <c r="J63" s="192" t="str">
        <f>IF(I78=0,"",I63/I78*100)</f>
        <v/>
      </c>
    </row>
    <row r="64" spans="1:52" ht="36.75" customHeight="1" x14ac:dyDescent="0.2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'22.42 22.42 Pol'!G76</f>
        <v>0</v>
      </c>
      <c r="J64" s="192" t="str">
        <f>IF(I78=0,"",I64/I78*100)</f>
        <v/>
      </c>
    </row>
    <row r="65" spans="1:10" ht="36.75" customHeight="1" x14ac:dyDescent="0.2">
      <c r="A65" s="181"/>
      <c r="B65" s="186" t="s">
        <v>76</v>
      </c>
      <c r="C65" s="187" t="s">
        <v>77</v>
      </c>
      <c r="D65" s="188"/>
      <c r="E65" s="188"/>
      <c r="F65" s="194" t="s">
        <v>26</v>
      </c>
      <c r="G65" s="195"/>
      <c r="H65" s="195"/>
      <c r="I65" s="195">
        <f>'22.42 22.42 Pol'!G94</f>
        <v>0</v>
      </c>
      <c r="J65" s="192" t="str">
        <f>IF(I78=0,"",I65/I78*100)</f>
        <v/>
      </c>
    </row>
    <row r="66" spans="1:10" ht="36.75" customHeight="1" x14ac:dyDescent="0.2">
      <c r="A66" s="181"/>
      <c r="B66" s="186" t="s">
        <v>78</v>
      </c>
      <c r="C66" s="187" t="s">
        <v>79</v>
      </c>
      <c r="D66" s="188"/>
      <c r="E66" s="188"/>
      <c r="F66" s="194" t="s">
        <v>27</v>
      </c>
      <c r="G66" s="195"/>
      <c r="H66" s="195"/>
      <c r="I66" s="195">
        <f>'22.42 22.42 Pol'!G96</f>
        <v>0</v>
      </c>
      <c r="J66" s="192" t="str">
        <f>IF(I78=0,"",I66/I78*100)</f>
        <v/>
      </c>
    </row>
    <row r="67" spans="1:10" ht="36.75" customHeight="1" x14ac:dyDescent="0.2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'22.42 22.42 Pol'!G126</f>
        <v>0</v>
      </c>
      <c r="J67" s="192" t="str">
        <f>IF(I78=0,"",I67/I78*100)</f>
        <v/>
      </c>
    </row>
    <row r="68" spans="1:10" ht="36.75" customHeight="1" x14ac:dyDescent="0.2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'22.42 22.42 Pol'!G131</f>
        <v>0</v>
      </c>
      <c r="J68" s="192" t="str">
        <f>IF(I78=0,"",I68/I78*100)</f>
        <v/>
      </c>
    </row>
    <row r="69" spans="1:10" ht="36.75" customHeight="1" x14ac:dyDescent="0.2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'22.42 22.42 Pol'!G136</f>
        <v>0</v>
      </c>
      <c r="J69" s="192" t="str">
        <f>IF(I78=0,"",I69/I78*100)</f>
        <v/>
      </c>
    </row>
    <row r="70" spans="1:10" ht="36.75" customHeight="1" x14ac:dyDescent="0.2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'22.42 22.42 Pol'!G200</f>
        <v>0</v>
      </c>
      <c r="J70" s="192" t="str">
        <f>IF(I78=0,"",I70/I78*100)</f>
        <v/>
      </c>
    </row>
    <row r="71" spans="1:10" ht="36.75" customHeight="1" x14ac:dyDescent="0.2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'22.42 22.42 Pol'!G221</f>
        <v>0</v>
      </c>
      <c r="J71" s="192" t="str">
        <f>IF(I78=0,"",I71/I78*100)</f>
        <v/>
      </c>
    </row>
    <row r="72" spans="1:10" ht="36.75" customHeight="1" x14ac:dyDescent="0.2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'22.42 22.42 Pol'!G226</f>
        <v>0</v>
      </c>
      <c r="J72" s="192" t="str">
        <f>IF(I78=0,"",I72/I78*100)</f>
        <v/>
      </c>
    </row>
    <row r="73" spans="1:10" ht="36.75" customHeight="1" x14ac:dyDescent="0.2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'22.42 22.42 Pol'!G251</f>
        <v>0</v>
      </c>
      <c r="J73" s="192" t="str">
        <f>IF(I78=0,"",I73/I78*100)</f>
        <v/>
      </c>
    </row>
    <row r="74" spans="1:10" ht="36.75" customHeight="1" x14ac:dyDescent="0.2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'22.42 22.42 Pol'!G294</f>
        <v>0</v>
      </c>
      <c r="J74" s="192" t="str">
        <f>IF(I78=0,"",I74/I78*100)</f>
        <v/>
      </c>
    </row>
    <row r="75" spans="1:10" ht="36.75" customHeight="1" x14ac:dyDescent="0.2">
      <c r="A75" s="181"/>
      <c r="B75" s="186" t="s">
        <v>96</v>
      </c>
      <c r="C75" s="187" t="s">
        <v>97</v>
      </c>
      <c r="D75" s="188"/>
      <c r="E75" s="188"/>
      <c r="F75" s="194" t="s">
        <v>28</v>
      </c>
      <c r="G75" s="195"/>
      <c r="H75" s="195"/>
      <c r="I75" s="195">
        <f>'22.42 22.42 Pol'!G325</f>
        <v>0</v>
      </c>
      <c r="J75" s="192" t="str">
        <f>IF(I78=0,"",I75/I78*100)</f>
        <v/>
      </c>
    </row>
    <row r="76" spans="1:10" ht="36.75" customHeight="1" x14ac:dyDescent="0.2">
      <c r="A76" s="181"/>
      <c r="B76" s="186" t="s">
        <v>98</v>
      </c>
      <c r="C76" s="187" t="s">
        <v>99</v>
      </c>
      <c r="D76" s="188"/>
      <c r="E76" s="188"/>
      <c r="F76" s="194" t="s">
        <v>100</v>
      </c>
      <c r="G76" s="195"/>
      <c r="H76" s="195"/>
      <c r="I76" s="195">
        <f>'22.42 22.42 Pol'!G372</f>
        <v>0</v>
      </c>
      <c r="J76" s="192" t="str">
        <f>IF(I78=0,"",I76/I78*100)</f>
        <v/>
      </c>
    </row>
    <row r="77" spans="1:10" ht="36.75" customHeight="1" x14ac:dyDescent="0.2">
      <c r="A77" s="181"/>
      <c r="B77" s="186" t="s">
        <v>101</v>
      </c>
      <c r="C77" s="187" t="s">
        <v>30</v>
      </c>
      <c r="D77" s="188"/>
      <c r="E77" s="188"/>
      <c r="F77" s="194" t="s">
        <v>101</v>
      </c>
      <c r="G77" s="195"/>
      <c r="H77" s="195"/>
      <c r="I77" s="195">
        <f>'22.42 22.42 Pol'!G382</f>
        <v>0</v>
      </c>
      <c r="J77" s="192" t="str">
        <f>IF(I78=0,"",I77/I78*100)</f>
        <v/>
      </c>
    </row>
    <row r="78" spans="1:10" ht="25.5" customHeight="1" x14ac:dyDescent="0.2">
      <c r="A78" s="182"/>
      <c r="B78" s="189" t="s">
        <v>1</v>
      </c>
      <c r="C78" s="190"/>
      <c r="D78" s="191"/>
      <c r="E78" s="191"/>
      <c r="F78" s="196"/>
      <c r="G78" s="197"/>
      <c r="H78" s="197"/>
      <c r="I78" s="197">
        <f>SUM(I58:I77)</f>
        <v>0</v>
      </c>
      <c r="J78" s="193">
        <f>SUM(J58:J77)</f>
        <v>0</v>
      </c>
    </row>
    <row r="79" spans="1:10" x14ac:dyDescent="0.2">
      <c r="F79" s="135"/>
      <c r="G79" s="135"/>
      <c r="H79" s="135"/>
      <c r="I79" s="135"/>
      <c r="J79" s="136"/>
    </row>
    <row r="80" spans="1:10" x14ac:dyDescent="0.2">
      <c r="F80" s="135"/>
      <c r="G80" s="135"/>
      <c r="H80" s="135"/>
      <c r="I80" s="135"/>
      <c r="J80" s="136"/>
    </row>
    <row r="81" spans="6:10" x14ac:dyDescent="0.2">
      <c r="F81" s="135"/>
      <c r="G81" s="135"/>
      <c r="H81" s="135"/>
      <c r="I81" s="135"/>
      <c r="J81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4:E74"/>
    <mergeCell ref="C75:E75"/>
    <mergeCell ref="C76:E76"/>
    <mergeCell ref="C77:E77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6:J46"/>
    <mergeCell ref="B48:J48"/>
    <mergeCell ref="B50:J50"/>
    <mergeCell ref="B52:J52"/>
    <mergeCell ref="C58:E58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1807-AF29-4546-89B2-93BC4D4B936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103</v>
      </c>
    </row>
    <row r="2" spans="1:60" ht="24.95" customHeight="1" x14ac:dyDescent="0.2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104</v>
      </c>
    </row>
    <row r="3" spans="1:60" ht="24.95" customHeight="1" x14ac:dyDescent="0.2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104</v>
      </c>
      <c r="AG3" t="s">
        <v>105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106</v>
      </c>
    </row>
    <row r="5" spans="1:60" x14ac:dyDescent="0.2">
      <c r="D5" s="10"/>
    </row>
    <row r="6" spans="1:60" ht="38.25" x14ac:dyDescent="0.2">
      <c r="A6" s="210" t="s">
        <v>107</v>
      </c>
      <c r="B6" s="212" t="s">
        <v>108</v>
      </c>
      <c r="C6" s="212" t="s">
        <v>109</v>
      </c>
      <c r="D6" s="211" t="s">
        <v>110</v>
      </c>
      <c r="E6" s="210" t="s">
        <v>111</v>
      </c>
      <c r="F6" s="209" t="s">
        <v>112</v>
      </c>
      <c r="G6" s="210" t="s">
        <v>31</v>
      </c>
      <c r="H6" s="213" t="s">
        <v>32</v>
      </c>
      <c r="I6" s="213" t="s">
        <v>113</v>
      </c>
      <c r="J6" s="213" t="s">
        <v>33</v>
      </c>
      <c r="K6" s="213" t="s">
        <v>114</v>
      </c>
      <c r="L6" s="213" t="s">
        <v>115</v>
      </c>
      <c r="M6" s="213" t="s">
        <v>116</v>
      </c>
      <c r="N6" s="213" t="s">
        <v>117</v>
      </c>
      <c r="O6" s="213" t="s">
        <v>118</v>
      </c>
      <c r="P6" s="213" t="s">
        <v>119</v>
      </c>
      <c r="Q6" s="213" t="s">
        <v>120</v>
      </c>
      <c r="R6" s="213" t="s">
        <v>121</v>
      </c>
      <c r="S6" s="213" t="s">
        <v>122</v>
      </c>
      <c r="T6" s="213" t="s">
        <v>123</v>
      </c>
      <c r="U6" s="213" t="s">
        <v>124</v>
      </c>
      <c r="V6" s="213" t="s">
        <v>125</v>
      </c>
      <c r="W6" s="213" t="s">
        <v>126</v>
      </c>
      <c r="X6" s="213" t="s">
        <v>127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44" t="s">
        <v>128</v>
      </c>
      <c r="B8" s="245" t="s">
        <v>62</v>
      </c>
      <c r="C8" s="268" t="s">
        <v>63</v>
      </c>
      <c r="D8" s="246"/>
      <c r="E8" s="247"/>
      <c r="F8" s="248"/>
      <c r="G8" s="248">
        <f>SUMIF(AG9:AG13,"&lt;&gt;NOR",G9:G13)</f>
        <v>0</v>
      </c>
      <c r="H8" s="248"/>
      <c r="I8" s="248">
        <f>SUM(I9:I13)</f>
        <v>0</v>
      </c>
      <c r="J8" s="248"/>
      <c r="K8" s="248">
        <f>SUM(K9:K13)</f>
        <v>0</v>
      </c>
      <c r="L8" s="248"/>
      <c r="M8" s="248">
        <f>SUM(M9:M13)</f>
        <v>0</v>
      </c>
      <c r="N8" s="248"/>
      <c r="O8" s="248">
        <f>SUM(O9:O13)</f>
        <v>0.06</v>
      </c>
      <c r="P8" s="248"/>
      <c r="Q8" s="248">
        <f>SUM(Q9:Q13)</f>
        <v>0</v>
      </c>
      <c r="R8" s="248"/>
      <c r="S8" s="248"/>
      <c r="T8" s="249"/>
      <c r="U8" s="243"/>
      <c r="V8" s="243">
        <f>SUM(V9:V13)</f>
        <v>5.04</v>
      </c>
      <c r="W8" s="243"/>
      <c r="X8" s="243"/>
      <c r="AG8" t="s">
        <v>129</v>
      </c>
    </row>
    <row r="9" spans="1:60" ht="22.5" outlineLevel="1" x14ac:dyDescent="0.2">
      <c r="A9" s="250">
        <v>1</v>
      </c>
      <c r="B9" s="251" t="s">
        <v>130</v>
      </c>
      <c r="C9" s="269" t="s">
        <v>131</v>
      </c>
      <c r="D9" s="252" t="s">
        <v>132</v>
      </c>
      <c r="E9" s="253">
        <v>5.3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15</v>
      </c>
      <c r="M9" s="255">
        <f>G9*(1+L9/100)</f>
        <v>0</v>
      </c>
      <c r="N9" s="255">
        <v>1.201E-2</v>
      </c>
      <c r="O9" s="255">
        <f>ROUND(E9*N9,2)</f>
        <v>0.06</v>
      </c>
      <c r="P9" s="255">
        <v>0</v>
      </c>
      <c r="Q9" s="255">
        <f>ROUND(E9*P9,2)</f>
        <v>0</v>
      </c>
      <c r="R9" s="255"/>
      <c r="S9" s="255" t="s">
        <v>133</v>
      </c>
      <c r="T9" s="256" t="s">
        <v>133</v>
      </c>
      <c r="U9" s="233">
        <v>0.95</v>
      </c>
      <c r="V9" s="233">
        <f>ROUND(E9*U9,2)</f>
        <v>5.04</v>
      </c>
      <c r="W9" s="233"/>
      <c r="X9" s="233" t="s">
        <v>134</v>
      </c>
      <c r="Y9" s="214"/>
      <c r="Z9" s="214"/>
      <c r="AA9" s="214"/>
      <c r="AB9" s="214"/>
      <c r="AC9" s="214"/>
      <c r="AD9" s="214"/>
      <c r="AE9" s="214"/>
      <c r="AF9" s="214"/>
      <c r="AG9" s="214" t="s">
        <v>135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70" t="s">
        <v>136</v>
      </c>
      <c r="D10" s="257"/>
      <c r="E10" s="257"/>
      <c r="F10" s="257"/>
      <c r="G10" s="257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137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71" t="s">
        <v>138</v>
      </c>
      <c r="D11" s="237"/>
      <c r="E11" s="238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139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71" t="s">
        <v>140</v>
      </c>
      <c r="D12" s="237"/>
      <c r="E12" s="238">
        <v>5.3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139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72" t="s">
        <v>141</v>
      </c>
      <c r="D13" s="239"/>
      <c r="E13" s="240">
        <v>5.3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4"/>
      <c r="Z13" s="214"/>
      <c r="AA13" s="214"/>
      <c r="AB13" s="214"/>
      <c r="AC13" s="214"/>
      <c r="AD13" s="214"/>
      <c r="AE13" s="214"/>
      <c r="AF13" s="214"/>
      <c r="AG13" s="214" t="s">
        <v>139</v>
      </c>
      <c r="AH13" s="214">
        <v>1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x14ac:dyDescent="0.2">
      <c r="A14" s="244" t="s">
        <v>128</v>
      </c>
      <c r="B14" s="245" t="s">
        <v>64</v>
      </c>
      <c r="C14" s="268" t="s">
        <v>65</v>
      </c>
      <c r="D14" s="246"/>
      <c r="E14" s="247"/>
      <c r="F14" s="248"/>
      <c r="G14" s="248">
        <f>SUMIF(AG15:AG42,"&lt;&gt;NOR",G15:G42)</f>
        <v>0</v>
      </c>
      <c r="H14" s="248"/>
      <c r="I14" s="248">
        <f>SUM(I15:I42)</f>
        <v>0</v>
      </c>
      <c r="J14" s="248"/>
      <c r="K14" s="248">
        <f>SUM(K15:K42)</f>
        <v>0</v>
      </c>
      <c r="L14" s="248"/>
      <c r="M14" s="248">
        <f>SUM(M15:M42)</f>
        <v>0</v>
      </c>
      <c r="N14" s="248"/>
      <c r="O14" s="248">
        <f>SUM(O15:O42)</f>
        <v>0.6100000000000001</v>
      </c>
      <c r="P14" s="248"/>
      <c r="Q14" s="248">
        <f>SUM(Q15:Q42)</f>
        <v>0</v>
      </c>
      <c r="R14" s="248"/>
      <c r="S14" s="248"/>
      <c r="T14" s="249"/>
      <c r="U14" s="243"/>
      <c r="V14" s="243">
        <f>SUM(V15:V42)</f>
        <v>15.4</v>
      </c>
      <c r="W14" s="243"/>
      <c r="X14" s="243"/>
      <c r="AG14" t="s">
        <v>129</v>
      </c>
    </row>
    <row r="15" spans="1:60" outlineLevel="1" x14ac:dyDescent="0.2">
      <c r="A15" s="250">
        <v>2</v>
      </c>
      <c r="B15" s="251" t="s">
        <v>142</v>
      </c>
      <c r="C15" s="269" t="s">
        <v>143</v>
      </c>
      <c r="D15" s="252" t="s">
        <v>132</v>
      </c>
      <c r="E15" s="253">
        <v>5.2792000000000003</v>
      </c>
      <c r="F15" s="254"/>
      <c r="G15" s="255">
        <f>ROUND(E15*F15,2)</f>
        <v>0</v>
      </c>
      <c r="H15" s="254"/>
      <c r="I15" s="255">
        <f>ROUND(E15*H15,2)</f>
        <v>0</v>
      </c>
      <c r="J15" s="254"/>
      <c r="K15" s="255">
        <f>ROUND(E15*J15,2)</f>
        <v>0</v>
      </c>
      <c r="L15" s="255">
        <v>15</v>
      </c>
      <c r="M15" s="255">
        <f>G15*(1+L15/100)</f>
        <v>0</v>
      </c>
      <c r="N15" s="255">
        <v>4.0000000000000003E-5</v>
      </c>
      <c r="O15" s="255">
        <f>ROUND(E15*N15,2)</f>
        <v>0</v>
      </c>
      <c r="P15" s="255">
        <v>0</v>
      </c>
      <c r="Q15" s="255">
        <f>ROUND(E15*P15,2)</f>
        <v>0</v>
      </c>
      <c r="R15" s="255"/>
      <c r="S15" s="255" t="s">
        <v>133</v>
      </c>
      <c r="T15" s="256" t="s">
        <v>133</v>
      </c>
      <c r="U15" s="233">
        <v>7.8E-2</v>
      </c>
      <c r="V15" s="233">
        <f>ROUND(E15*U15,2)</f>
        <v>0.41</v>
      </c>
      <c r="W15" s="233"/>
      <c r="X15" s="233" t="s">
        <v>134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144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31"/>
      <c r="B16" s="232"/>
      <c r="C16" s="270" t="s">
        <v>145</v>
      </c>
      <c r="D16" s="257"/>
      <c r="E16" s="257"/>
      <c r="F16" s="257"/>
      <c r="G16" s="257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137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58" t="str">
        <f>C16</f>
        <v>fólií Pe 0,05-0,2 mm, které se zřizují před úpravami povrchu, a obalení osazených dveřních zárubní před znečištěním při úpravách povrchu nástřikem plastických maltovin včetně pozdějšího odkrytí</v>
      </c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1" t="s">
        <v>138</v>
      </c>
      <c r="D17" s="237"/>
      <c r="E17" s="238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139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31"/>
      <c r="B18" s="232"/>
      <c r="C18" s="271" t="s">
        <v>146</v>
      </c>
      <c r="D18" s="237"/>
      <c r="E18" s="238">
        <v>2.0680000000000001</v>
      </c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14"/>
      <c r="Z18" s="214"/>
      <c r="AA18" s="214"/>
      <c r="AB18" s="214"/>
      <c r="AC18" s="214"/>
      <c r="AD18" s="214"/>
      <c r="AE18" s="214"/>
      <c r="AF18" s="214"/>
      <c r="AG18" s="214" t="s">
        <v>139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71" t="s">
        <v>147</v>
      </c>
      <c r="D19" s="237"/>
      <c r="E19" s="238">
        <v>1.3580000000000001</v>
      </c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139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1"/>
      <c r="B20" s="232"/>
      <c r="C20" s="271" t="s">
        <v>148</v>
      </c>
      <c r="D20" s="237"/>
      <c r="E20" s="238">
        <v>1.8532</v>
      </c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139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72" t="s">
        <v>141</v>
      </c>
      <c r="D21" s="239"/>
      <c r="E21" s="240">
        <v>5.2792000000000003</v>
      </c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139</v>
      </c>
      <c r="AH21" s="214">
        <v>1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50">
        <v>3</v>
      </c>
      <c r="B22" s="251" t="s">
        <v>149</v>
      </c>
      <c r="C22" s="269" t="s">
        <v>150</v>
      </c>
      <c r="D22" s="252" t="s">
        <v>132</v>
      </c>
      <c r="E22" s="253">
        <v>15.15</v>
      </c>
      <c r="F22" s="254"/>
      <c r="G22" s="255">
        <f>ROUND(E22*F22,2)</f>
        <v>0</v>
      </c>
      <c r="H22" s="254"/>
      <c r="I22" s="255">
        <f>ROUND(E22*H22,2)</f>
        <v>0</v>
      </c>
      <c r="J22" s="254"/>
      <c r="K22" s="255">
        <f>ROUND(E22*J22,2)</f>
        <v>0</v>
      </c>
      <c r="L22" s="255">
        <v>15</v>
      </c>
      <c r="M22" s="255">
        <f>G22*(1+L22/100)</f>
        <v>0</v>
      </c>
      <c r="N22" s="255">
        <v>5.4299999999999999E-3</v>
      </c>
      <c r="O22" s="255">
        <f>ROUND(E22*N22,2)</f>
        <v>0.08</v>
      </c>
      <c r="P22" s="255">
        <v>0</v>
      </c>
      <c r="Q22" s="255">
        <f>ROUND(E22*P22,2)</f>
        <v>0</v>
      </c>
      <c r="R22" s="255"/>
      <c r="S22" s="255" t="s">
        <v>133</v>
      </c>
      <c r="T22" s="256" t="s">
        <v>133</v>
      </c>
      <c r="U22" s="233">
        <v>0.16941999999999999</v>
      </c>
      <c r="V22" s="233">
        <f>ROUND(E22*U22,2)</f>
        <v>2.57</v>
      </c>
      <c r="W22" s="233"/>
      <c r="X22" s="233" t="s">
        <v>134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135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71" t="s">
        <v>138</v>
      </c>
      <c r="D23" s="237"/>
      <c r="E23" s="238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139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1"/>
      <c r="B24" s="232"/>
      <c r="C24" s="271" t="s">
        <v>151</v>
      </c>
      <c r="D24" s="237"/>
      <c r="E24" s="238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139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71" t="s">
        <v>152</v>
      </c>
      <c r="D25" s="237"/>
      <c r="E25" s="238">
        <v>15.15</v>
      </c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139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1"/>
      <c r="B26" s="232"/>
      <c r="C26" s="272" t="s">
        <v>141</v>
      </c>
      <c r="D26" s="239"/>
      <c r="E26" s="240">
        <v>15.15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139</v>
      </c>
      <c r="AH26" s="214">
        <v>1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50">
        <v>4</v>
      </c>
      <c r="B27" s="251" t="s">
        <v>153</v>
      </c>
      <c r="C27" s="269" t="s">
        <v>154</v>
      </c>
      <c r="D27" s="252" t="s">
        <v>132</v>
      </c>
      <c r="E27" s="253">
        <v>15.15</v>
      </c>
      <c r="F27" s="254"/>
      <c r="G27" s="255">
        <f>ROUND(E27*F27,2)</f>
        <v>0</v>
      </c>
      <c r="H27" s="254"/>
      <c r="I27" s="255">
        <f>ROUND(E27*H27,2)</f>
        <v>0</v>
      </c>
      <c r="J27" s="254"/>
      <c r="K27" s="255">
        <f>ROUND(E27*J27,2)</f>
        <v>0</v>
      </c>
      <c r="L27" s="255">
        <v>15</v>
      </c>
      <c r="M27" s="255">
        <f>G27*(1+L27/100)</f>
        <v>0</v>
      </c>
      <c r="N27" s="255">
        <v>4.8999999999999998E-3</v>
      </c>
      <c r="O27" s="255">
        <f>ROUND(E27*N27,2)</f>
        <v>7.0000000000000007E-2</v>
      </c>
      <c r="P27" s="255">
        <v>0</v>
      </c>
      <c r="Q27" s="255">
        <f>ROUND(E27*P27,2)</f>
        <v>0</v>
      </c>
      <c r="R27" s="255"/>
      <c r="S27" s="255" t="s">
        <v>133</v>
      </c>
      <c r="T27" s="256" t="s">
        <v>133</v>
      </c>
      <c r="U27" s="233">
        <v>0.25</v>
      </c>
      <c r="V27" s="233">
        <f>ROUND(E27*U27,2)</f>
        <v>3.79</v>
      </c>
      <c r="W27" s="233"/>
      <c r="X27" s="233" t="s">
        <v>134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135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/>
      <c r="B28" s="232"/>
      <c r="C28" s="271" t="s">
        <v>138</v>
      </c>
      <c r="D28" s="237"/>
      <c r="E28" s="238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139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1"/>
      <c r="B29" s="232"/>
      <c r="C29" s="271" t="s">
        <v>151</v>
      </c>
      <c r="D29" s="237"/>
      <c r="E29" s="238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139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71" t="s">
        <v>152</v>
      </c>
      <c r="D30" s="237"/>
      <c r="E30" s="238">
        <v>15.15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139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72" t="s">
        <v>141</v>
      </c>
      <c r="D31" s="239"/>
      <c r="E31" s="240">
        <v>15.15</v>
      </c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139</v>
      </c>
      <c r="AH31" s="214">
        <v>1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2.5" outlineLevel="1" x14ac:dyDescent="0.2">
      <c r="A32" s="250">
        <v>5</v>
      </c>
      <c r="B32" s="251" t="s">
        <v>155</v>
      </c>
      <c r="C32" s="269" t="s">
        <v>156</v>
      </c>
      <c r="D32" s="252" t="s">
        <v>157</v>
      </c>
      <c r="E32" s="253">
        <v>5</v>
      </c>
      <c r="F32" s="254"/>
      <c r="G32" s="255">
        <f>ROUND(E32*F32,2)</f>
        <v>0</v>
      </c>
      <c r="H32" s="254"/>
      <c r="I32" s="255">
        <f>ROUND(E32*H32,2)</f>
        <v>0</v>
      </c>
      <c r="J32" s="254"/>
      <c r="K32" s="255">
        <f>ROUND(E32*J32,2)</f>
        <v>0</v>
      </c>
      <c r="L32" s="255">
        <v>15</v>
      </c>
      <c r="M32" s="255">
        <f>G32*(1+L32/100)</f>
        <v>0</v>
      </c>
      <c r="N32" s="255">
        <v>2.49E-3</v>
      </c>
      <c r="O32" s="255">
        <f>ROUND(E32*N32,2)</f>
        <v>0.01</v>
      </c>
      <c r="P32" s="255">
        <v>0</v>
      </c>
      <c r="Q32" s="255">
        <f>ROUND(E32*P32,2)</f>
        <v>0</v>
      </c>
      <c r="R32" s="255"/>
      <c r="S32" s="255" t="s">
        <v>133</v>
      </c>
      <c r="T32" s="256" t="s">
        <v>133</v>
      </c>
      <c r="U32" s="233">
        <v>0.14499999999999999</v>
      </c>
      <c r="V32" s="233">
        <f>ROUND(E32*U32,2)</f>
        <v>0.73</v>
      </c>
      <c r="W32" s="233"/>
      <c r="X32" s="233" t="s">
        <v>134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135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1" x14ac:dyDescent="0.2">
      <c r="A33" s="231"/>
      <c r="B33" s="232"/>
      <c r="C33" s="270" t="s">
        <v>158</v>
      </c>
      <c r="D33" s="257"/>
      <c r="E33" s="257"/>
      <c r="F33" s="257"/>
      <c r="G33" s="257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137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58" t="str">
        <f>C33</f>
        <v>V položce jsou zakalkulovány náklady na pomocné pracovní lešení o výšce podlahy do 1900 mm a pro zatížení do 1,5 kPa. Položka obsahuje penetraci podkladu a sádrovou omítku tl. 15 mm.</v>
      </c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1"/>
      <c r="B34" s="232"/>
      <c r="C34" s="271" t="s">
        <v>138</v>
      </c>
      <c r="D34" s="237"/>
      <c r="E34" s="238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139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1" t="s">
        <v>159</v>
      </c>
      <c r="D35" s="237"/>
      <c r="E35" s="238">
        <v>5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139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1"/>
      <c r="B36" s="232"/>
      <c r="C36" s="272" t="s">
        <v>141</v>
      </c>
      <c r="D36" s="239"/>
      <c r="E36" s="240">
        <v>5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139</v>
      </c>
      <c r="AH36" s="214">
        <v>1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33.75" outlineLevel="1" x14ac:dyDescent="0.2">
      <c r="A37" s="250">
        <v>6</v>
      </c>
      <c r="B37" s="251" t="s">
        <v>160</v>
      </c>
      <c r="C37" s="269" t="s">
        <v>161</v>
      </c>
      <c r="D37" s="252" t="s">
        <v>132</v>
      </c>
      <c r="E37" s="253">
        <v>9.4049999999999994</v>
      </c>
      <c r="F37" s="254"/>
      <c r="G37" s="255">
        <f>ROUND(E37*F37,2)</f>
        <v>0</v>
      </c>
      <c r="H37" s="254"/>
      <c r="I37" s="255">
        <f>ROUND(E37*H37,2)</f>
        <v>0</v>
      </c>
      <c r="J37" s="254"/>
      <c r="K37" s="255">
        <f>ROUND(E37*J37,2)</f>
        <v>0</v>
      </c>
      <c r="L37" s="255">
        <v>15</v>
      </c>
      <c r="M37" s="255">
        <f>G37*(1+L37/100)</f>
        <v>0</v>
      </c>
      <c r="N37" s="255">
        <v>4.7660000000000001E-2</v>
      </c>
      <c r="O37" s="255">
        <f>ROUND(E37*N37,2)</f>
        <v>0.45</v>
      </c>
      <c r="P37" s="255">
        <v>0</v>
      </c>
      <c r="Q37" s="255">
        <f>ROUND(E37*P37,2)</f>
        <v>0</v>
      </c>
      <c r="R37" s="255"/>
      <c r="S37" s="255" t="s">
        <v>133</v>
      </c>
      <c r="T37" s="256" t="s">
        <v>133</v>
      </c>
      <c r="U37" s="233">
        <v>0.84</v>
      </c>
      <c r="V37" s="233">
        <f>ROUND(E37*U37,2)</f>
        <v>7.9</v>
      </c>
      <c r="W37" s="233"/>
      <c r="X37" s="233" t="s">
        <v>134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135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/>
      <c r="B38" s="232"/>
      <c r="C38" s="270" t="s">
        <v>162</v>
      </c>
      <c r="D38" s="257"/>
      <c r="E38" s="257"/>
      <c r="F38" s="257"/>
      <c r="G38" s="257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137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1"/>
      <c r="B39" s="232"/>
      <c r="C39" s="271" t="s">
        <v>138</v>
      </c>
      <c r="D39" s="237"/>
      <c r="E39" s="238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139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71" t="s">
        <v>163</v>
      </c>
      <c r="D40" s="237"/>
      <c r="E40" s="238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139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71" t="s">
        <v>164</v>
      </c>
      <c r="D41" s="237"/>
      <c r="E41" s="238">
        <v>9.4049999999999994</v>
      </c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139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72" t="s">
        <v>141</v>
      </c>
      <c r="D42" s="239"/>
      <c r="E42" s="240">
        <v>9.4049999999999994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139</v>
      </c>
      <c r="AH42" s="214">
        <v>1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x14ac:dyDescent="0.2">
      <c r="A43" s="244" t="s">
        <v>128</v>
      </c>
      <c r="B43" s="245" t="s">
        <v>66</v>
      </c>
      <c r="C43" s="268" t="s">
        <v>67</v>
      </c>
      <c r="D43" s="246"/>
      <c r="E43" s="247"/>
      <c r="F43" s="248"/>
      <c r="G43" s="248">
        <f>SUMIF(AG44:AG51,"&lt;&gt;NOR",G44:G51)</f>
        <v>0</v>
      </c>
      <c r="H43" s="248"/>
      <c r="I43" s="248">
        <f>SUM(I44:I51)</f>
        <v>0</v>
      </c>
      <c r="J43" s="248"/>
      <c r="K43" s="248">
        <f>SUM(K44:K51)</f>
        <v>0</v>
      </c>
      <c r="L43" s="248"/>
      <c r="M43" s="248">
        <f>SUM(M44:M51)</f>
        <v>0</v>
      </c>
      <c r="N43" s="248"/>
      <c r="O43" s="248">
        <f>SUM(O44:O51)</f>
        <v>0.09</v>
      </c>
      <c r="P43" s="248"/>
      <c r="Q43" s="248">
        <f>SUM(Q44:Q51)</f>
        <v>0</v>
      </c>
      <c r="R43" s="248"/>
      <c r="S43" s="248"/>
      <c r="T43" s="249"/>
      <c r="U43" s="243"/>
      <c r="V43" s="243">
        <f>SUM(V44:V51)</f>
        <v>1.97</v>
      </c>
      <c r="W43" s="243"/>
      <c r="X43" s="243"/>
      <c r="AG43" t="s">
        <v>129</v>
      </c>
    </row>
    <row r="44" spans="1:60" ht="33.75" outlineLevel="1" x14ac:dyDescent="0.2">
      <c r="A44" s="250">
        <v>7</v>
      </c>
      <c r="B44" s="251" t="s">
        <v>165</v>
      </c>
      <c r="C44" s="269" t="s">
        <v>166</v>
      </c>
      <c r="D44" s="252" t="s">
        <v>132</v>
      </c>
      <c r="E44" s="253">
        <v>5.3</v>
      </c>
      <c r="F44" s="254"/>
      <c r="G44" s="255">
        <f>ROUND(E44*F44,2)</f>
        <v>0</v>
      </c>
      <c r="H44" s="254"/>
      <c r="I44" s="255">
        <f>ROUND(E44*H44,2)</f>
        <v>0</v>
      </c>
      <c r="J44" s="254"/>
      <c r="K44" s="255">
        <f>ROUND(E44*J44,2)</f>
        <v>0</v>
      </c>
      <c r="L44" s="255">
        <v>15</v>
      </c>
      <c r="M44" s="255">
        <f>G44*(1+L44/100)</f>
        <v>0</v>
      </c>
      <c r="N44" s="255">
        <v>1.7850000000000001E-2</v>
      </c>
      <c r="O44" s="255">
        <f>ROUND(E44*N44,2)</f>
        <v>0.09</v>
      </c>
      <c r="P44" s="255">
        <v>0</v>
      </c>
      <c r="Q44" s="255">
        <f>ROUND(E44*P44,2)</f>
        <v>0</v>
      </c>
      <c r="R44" s="255"/>
      <c r="S44" s="255" t="s">
        <v>133</v>
      </c>
      <c r="T44" s="256" t="s">
        <v>133</v>
      </c>
      <c r="U44" s="233">
        <v>0.28199999999999997</v>
      </c>
      <c r="V44" s="233">
        <f>ROUND(E44*U44,2)</f>
        <v>1.49</v>
      </c>
      <c r="W44" s="233"/>
      <c r="X44" s="233" t="s">
        <v>134</v>
      </c>
      <c r="Y44" s="214"/>
      <c r="Z44" s="214"/>
      <c r="AA44" s="214"/>
      <c r="AB44" s="214"/>
      <c r="AC44" s="214"/>
      <c r="AD44" s="214"/>
      <c r="AE44" s="214"/>
      <c r="AF44" s="214"/>
      <c r="AG44" s="214" t="s">
        <v>135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1"/>
      <c r="B45" s="232"/>
      <c r="C45" s="271" t="s">
        <v>138</v>
      </c>
      <c r="D45" s="237"/>
      <c r="E45" s="238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139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71" t="s">
        <v>140</v>
      </c>
      <c r="D46" s="237"/>
      <c r="E46" s="238">
        <v>5.3</v>
      </c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139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1"/>
      <c r="B47" s="232"/>
      <c r="C47" s="272" t="s">
        <v>141</v>
      </c>
      <c r="D47" s="239"/>
      <c r="E47" s="240">
        <v>5.3</v>
      </c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14"/>
      <c r="Z47" s="214"/>
      <c r="AA47" s="214"/>
      <c r="AB47" s="214"/>
      <c r="AC47" s="214"/>
      <c r="AD47" s="214"/>
      <c r="AE47" s="214"/>
      <c r="AF47" s="214"/>
      <c r="AG47" s="214" t="s">
        <v>139</v>
      </c>
      <c r="AH47" s="214">
        <v>1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50">
        <v>8</v>
      </c>
      <c r="B48" s="251" t="s">
        <v>167</v>
      </c>
      <c r="C48" s="269" t="s">
        <v>168</v>
      </c>
      <c r="D48" s="252" t="s">
        <v>132</v>
      </c>
      <c r="E48" s="253">
        <v>5.3</v>
      </c>
      <c r="F48" s="254"/>
      <c r="G48" s="255">
        <f>ROUND(E48*F48,2)</f>
        <v>0</v>
      </c>
      <c r="H48" s="254"/>
      <c r="I48" s="255">
        <f>ROUND(E48*H48,2)</f>
        <v>0</v>
      </c>
      <c r="J48" s="254"/>
      <c r="K48" s="255">
        <f>ROUND(E48*J48,2)</f>
        <v>0</v>
      </c>
      <c r="L48" s="255">
        <v>15</v>
      </c>
      <c r="M48" s="255">
        <f>G48*(1+L48/100)</f>
        <v>0</v>
      </c>
      <c r="N48" s="255">
        <v>2.5999999999999998E-4</v>
      </c>
      <c r="O48" s="255">
        <f>ROUND(E48*N48,2)</f>
        <v>0</v>
      </c>
      <c r="P48" s="255">
        <v>0</v>
      </c>
      <c r="Q48" s="255">
        <f>ROUND(E48*P48,2)</f>
        <v>0</v>
      </c>
      <c r="R48" s="255"/>
      <c r="S48" s="255" t="s">
        <v>133</v>
      </c>
      <c r="T48" s="256" t="s">
        <v>133</v>
      </c>
      <c r="U48" s="233">
        <v>0.09</v>
      </c>
      <c r="V48" s="233">
        <f>ROUND(E48*U48,2)</f>
        <v>0.48</v>
      </c>
      <c r="W48" s="233"/>
      <c r="X48" s="233" t="s">
        <v>134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135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71" t="s">
        <v>138</v>
      </c>
      <c r="D49" s="237"/>
      <c r="E49" s="238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139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71" t="s">
        <v>140</v>
      </c>
      <c r="D50" s="237"/>
      <c r="E50" s="238">
        <v>5.3</v>
      </c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139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72" t="s">
        <v>141</v>
      </c>
      <c r="D51" s="239"/>
      <c r="E51" s="240">
        <v>5.3</v>
      </c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139</v>
      </c>
      <c r="AH51" s="214">
        <v>1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x14ac:dyDescent="0.2">
      <c r="A52" s="244" t="s">
        <v>128</v>
      </c>
      <c r="B52" s="245" t="s">
        <v>68</v>
      </c>
      <c r="C52" s="268" t="s">
        <v>69</v>
      </c>
      <c r="D52" s="246"/>
      <c r="E52" s="247"/>
      <c r="F52" s="248"/>
      <c r="G52" s="248">
        <f>SUMIF(AG53:AG58,"&lt;&gt;NOR",G53:G58)</f>
        <v>0</v>
      </c>
      <c r="H52" s="248"/>
      <c r="I52" s="248">
        <f>SUM(I53:I58)</f>
        <v>0</v>
      </c>
      <c r="J52" s="248"/>
      <c r="K52" s="248">
        <f>SUM(K53:K58)</f>
        <v>0</v>
      </c>
      <c r="L52" s="248"/>
      <c r="M52" s="248">
        <f>SUM(M53:M58)</f>
        <v>0</v>
      </c>
      <c r="N52" s="248"/>
      <c r="O52" s="248">
        <f>SUM(O53:O58)</f>
        <v>0</v>
      </c>
      <c r="P52" s="248"/>
      <c r="Q52" s="248">
        <f>SUM(Q53:Q58)</f>
        <v>0</v>
      </c>
      <c r="R52" s="248"/>
      <c r="S52" s="248"/>
      <c r="T52" s="249"/>
      <c r="U52" s="243"/>
      <c r="V52" s="243">
        <f>SUM(V53:V58)</f>
        <v>5</v>
      </c>
      <c r="W52" s="243"/>
      <c r="X52" s="243"/>
      <c r="AG52" t="s">
        <v>129</v>
      </c>
    </row>
    <row r="53" spans="1:60" outlineLevel="1" x14ac:dyDescent="0.2">
      <c r="A53" s="250">
        <v>9</v>
      </c>
      <c r="B53" s="251" t="s">
        <v>169</v>
      </c>
      <c r="C53" s="269" t="s">
        <v>170</v>
      </c>
      <c r="D53" s="252" t="s">
        <v>171</v>
      </c>
      <c r="E53" s="253">
        <v>5</v>
      </c>
      <c r="F53" s="254"/>
      <c r="G53" s="255">
        <f>ROUND(E53*F53,2)</f>
        <v>0</v>
      </c>
      <c r="H53" s="254"/>
      <c r="I53" s="255">
        <f>ROUND(E53*H53,2)</f>
        <v>0</v>
      </c>
      <c r="J53" s="254"/>
      <c r="K53" s="255">
        <f>ROUND(E53*J53,2)</f>
        <v>0</v>
      </c>
      <c r="L53" s="255">
        <v>15</v>
      </c>
      <c r="M53" s="255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5"/>
      <c r="S53" s="255" t="s">
        <v>133</v>
      </c>
      <c r="T53" s="256" t="s">
        <v>133</v>
      </c>
      <c r="U53" s="233">
        <v>1</v>
      </c>
      <c r="V53" s="233">
        <f>ROUND(E53*U53,2)</f>
        <v>5</v>
      </c>
      <c r="W53" s="233"/>
      <c r="X53" s="233" t="s">
        <v>134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135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70" t="s">
        <v>172</v>
      </c>
      <c r="D54" s="257"/>
      <c r="E54" s="257"/>
      <c r="F54" s="257"/>
      <c r="G54" s="257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137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1"/>
      <c r="B55" s="232"/>
      <c r="C55" s="273" t="s">
        <v>173</v>
      </c>
      <c r="D55" s="259"/>
      <c r="E55" s="259"/>
      <c r="F55" s="259"/>
      <c r="G55" s="259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14"/>
      <c r="Z55" s="214"/>
      <c r="AA55" s="214"/>
      <c r="AB55" s="214"/>
      <c r="AC55" s="214"/>
      <c r="AD55" s="214"/>
      <c r="AE55" s="214"/>
      <c r="AF55" s="214"/>
      <c r="AG55" s="214" t="s">
        <v>137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1"/>
      <c r="B56" s="232"/>
      <c r="C56" s="271" t="s">
        <v>138</v>
      </c>
      <c r="D56" s="237"/>
      <c r="E56" s="238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139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1"/>
      <c r="B57" s="232"/>
      <c r="C57" s="271" t="s">
        <v>174</v>
      </c>
      <c r="D57" s="237"/>
      <c r="E57" s="238">
        <v>5</v>
      </c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139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31"/>
      <c r="B58" s="232"/>
      <c r="C58" s="272" t="s">
        <v>141</v>
      </c>
      <c r="D58" s="239"/>
      <c r="E58" s="240">
        <v>5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4"/>
      <c r="Z58" s="214"/>
      <c r="AA58" s="214"/>
      <c r="AB58" s="214"/>
      <c r="AC58" s="214"/>
      <c r="AD58" s="214"/>
      <c r="AE58" s="214"/>
      <c r="AF58" s="214"/>
      <c r="AG58" s="214" t="s">
        <v>139</v>
      </c>
      <c r="AH58" s="214">
        <v>1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x14ac:dyDescent="0.2">
      <c r="A59" s="244" t="s">
        <v>128</v>
      </c>
      <c r="B59" s="245" t="s">
        <v>70</v>
      </c>
      <c r="C59" s="268" t="s">
        <v>71</v>
      </c>
      <c r="D59" s="246"/>
      <c r="E59" s="247"/>
      <c r="F59" s="248"/>
      <c r="G59" s="248">
        <f>SUMIF(AG60:AG63,"&lt;&gt;NOR",G60:G63)</f>
        <v>0</v>
      </c>
      <c r="H59" s="248"/>
      <c r="I59" s="248">
        <f>SUM(I60:I63)</f>
        <v>0</v>
      </c>
      <c r="J59" s="248"/>
      <c r="K59" s="248">
        <f>SUM(K60:K63)</f>
        <v>0</v>
      </c>
      <c r="L59" s="248"/>
      <c r="M59" s="248">
        <f>SUM(M60:M63)</f>
        <v>0</v>
      </c>
      <c r="N59" s="248"/>
      <c r="O59" s="248">
        <f>SUM(O60:O63)</f>
        <v>0.01</v>
      </c>
      <c r="P59" s="248"/>
      <c r="Q59" s="248">
        <f>SUM(Q60:Q63)</f>
        <v>0</v>
      </c>
      <c r="R59" s="248"/>
      <c r="S59" s="248"/>
      <c r="T59" s="249"/>
      <c r="U59" s="243"/>
      <c r="V59" s="243">
        <f>SUM(V60:V63)</f>
        <v>1.1299999999999999</v>
      </c>
      <c r="W59" s="243"/>
      <c r="X59" s="243"/>
      <c r="AG59" t="s">
        <v>129</v>
      </c>
    </row>
    <row r="60" spans="1:60" outlineLevel="1" x14ac:dyDescent="0.2">
      <c r="A60" s="250">
        <v>10</v>
      </c>
      <c r="B60" s="251" t="s">
        <v>175</v>
      </c>
      <c r="C60" s="269" t="s">
        <v>176</v>
      </c>
      <c r="D60" s="252" t="s">
        <v>132</v>
      </c>
      <c r="E60" s="253">
        <v>5.3</v>
      </c>
      <c r="F60" s="254"/>
      <c r="G60" s="255">
        <f>ROUND(E60*F60,2)</f>
        <v>0</v>
      </c>
      <c r="H60" s="254"/>
      <c r="I60" s="255">
        <f>ROUND(E60*H60,2)</f>
        <v>0</v>
      </c>
      <c r="J60" s="254"/>
      <c r="K60" s="255">
        <f>ROUND(E60*J60,2)</f>
        <v>0</v>
      </c>
      <c r="L60" s="255">
        <v>15</v>
      </c>
      <c r="M60" s="255">
        <f>G60*(1+L60/100)</f>
        <v>0</v>
      </c>
      <c r="N60" s="255">
        <v>1.58E-3</v>
      </c>
      <c r="O60" s="255">
        <f>ROUND(E60*N60,2)</f>
        <v>0.01</v>
      </c>
      <c r="P60" s="255">
        <v>0</v>
      </c>
      <c r="Q60" s="255">
        <f>ROUND(E60*P60,2)</f>
        <v>0</v>
      </c>
      <c r="R60" s="255"/>
      <c r="S60" s="255" t="s">
        <v>133</v>
      </c>
      <c r="T60" s="256" t="s">
        <v>133</v>
      </c>
      <c r="U60" s="233">
        <v>0.214</v>
      </c>
      <c r="V60" s="233">
        <f>ROUND(E60*U60,2)</f>
        <v>1.1299999999999999</v>
      </c>
      <c r="W60" s="233"/>
      <c r="X60" s="233" t="s">
        <v>134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144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1"/>
      <c r="B61" s="232"/>
      <c r="C61" s="271" t="s">
        <v>138</v>
      </c>
      <c r="D61" s="237"/>
      <c r="E61" s="238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139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1"/>
      <c r="B62" s="232"/>
      <c r="C62" s="271" t="s">
        <v>140</v>
      </c>
      <c r="D62" s="237"/>
      <c r="E62" s="238">
        <v>5.3</v>
      </c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4"/>
      <c r="Z62" s="214"/>
      <c r="AA62" s="214"/>
      <c r="AB62" s="214"/>
      <c r="AC62" s="214"/>
      <c r="AD62" s="214"/>
      <c r="AE62" s="214"/>
      <c r="AF62" s="214"/>
      <c r="AG62" s="214" t="s">
        <v>139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1"/>
      <c r="B63" s="232"/>
      <c r="C63" s="272" t="s">
        <v>141</v>
      </c>
      <c r="D63" s="239"/>
      <c r="E63" s="240">
        <v>5.3</v>
      </c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139</v>
      </c>
      <c r="AH63" s="214">
        <v>1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5.5" x14ac:dyDescent="0.2">
      <c r="A64" s="244" t="s">
        <v>128</v>
      </c>
      <c r="B64" s="245" t="s">
        <v>72</v>
      </c>
      <c r="C64" s="268" t="s">
        <v>73</v>
      </c>
      <c r="D64" s="246"/>
      <c r="E64" s="247"/>
      <c r="F64" s="248"/>
      <c r="G64" s="248">
        <f>SUMIF(AG65:AG75,"&lt;&gt;NOR",G65:G75)</f>
        <v>0</v>
      </c>
      <c r="H64" s="248"/>
      <c r="I64" s="248">
        <f>SUM(I65:I75)</f>
        <v>0</v>
      </c>
      <c r="J64" s="248"/>
      <c r="K64" s="248">
        <f>SUM(K65:K75)</f>
        <v>0</v>
      </c>
      <c r="L64" s="248"/>
      <c r="M64" s="248">
        <f>SUM(M65:M75)</f>
        <v>0</v>
      </c>
      <c r="N64" s="248"/>
      <c r="O64" s="248">
        <f>SUM(O65:O75)</f>
        <v>0</v>
      </c>
      <c r="P64" s="248"/>
      <c r="Q64" s="248">
        <f>SUM(Q65:Q75)</f>
        <v>0</v>
      </c>
      <c r="R64" s="248"/>
      <c r="S64" s="248"/>
      <c r="T64" s="249"/>
      <c r="U64" s="243"/>
      <c r="V64" s="243">
        <f>SUM(V65:V75)</f>
        <v>2.3199999999999998</v>
      </c>
      <c r="W64" s="243"/>
      <c r="X64" s="243"/>
      <c r="AG64" t="s">
        <v>129</v>
      </c>
    </row>
    <row r="65" spans="1:60" outlineLevel="1" x14ac:dyDescent="0.2">
      <c r="A65" s="250">
        <v>11</v>
      </c>
      <c r="B65" s="251" t="s">
        <v>177</v>
      </c>
      <c r="C65" s="269" t="s">
        <v>178</v>
      </c>
      <c r="D65" s="252" t="s">
        <v>132</v>
      </c>
      <c r="E65" s="253">
        <v>5.2792000000000003</v>
      </c>
      <c r="F65" s="254"/>
      <c r="G65" s="255">
        <f>ROUND(E65*F65,2)</f>
        <v>0</v>
      </c>
      <c r="H65" s="254"/>
      <c r="I65" s="255">
        <f>ROUND(E65*H65,2)</f>
        <v>0</v>
      </c>
      <c r="J65" s="254"/>
      <c r="K65" s="255">
        <f>ROUND(E65*J65,2)</f>
        <v>0</v>
      </c>
      <c r="L65" s="255">
        <v>15</v>
      </c>
      <c r="M65" s="255">
        <f>G65*(1+L65/100)</f>
        <v>0</v>
      </c>
      <c r="N65" s="255">
        <v>1.0000000000000001E-5</v>
      </c>
      <c r="O65" s="255">
        <f>ROUND(E65*N65,2)</f>
        <v>0</v>
      </c>
      <c r="P65" s="255">
        <v>0</v>
      </c>
      <c r="Q65" s="255">
        <f>ROUND(E65*P65,2)</f>
        <v>0</v>
      </c>
      <c r="R65" s="255"/>
      <c r="S65" s="255" t="s">
        <v>133</v>
      </c>
      <c r="T65" s="256" t="s">
        <v>133</v>
      </c>
      <c r="U65" s="233">
        <v>0.13</v>
      </c>
      <c r="V65" s="233">
        <f>ROUND(E65*U65,2)</f>
        <v>0.69</v>
      </c>
      <c r="W65" s="233"/>
      <c r="X65" s="233" t="s">
        <v>134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135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/>
      <c r="B66" s="232"/>
      <c r="C66" s="271" t="s">
        <v>138</v>
      </c>
      <c r="D66" s="237"/>
      <c r="E66" s="238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139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1"/>
      <c r="B67" s="232"/>
      <c r="C67" s="271" t="s">
        <v>146</v>
      </c>
      <c r="D67" s="237"/>
      <c r="E67" s="238">
        <v>2.0680000000000001</v>
      </c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139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31"/>
      <c r="B68" s="232"/>
      <c r="C68" s="271" t="s">
        <v>147</v>
      </c>
      <c r="D68" s="237"/>
      <c r="E68" s="238">
        <v>1.3580000000000001</v>
      </c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4"/>
      <c r="Z68" s="214"/>
      <c r="AA68" s="214"/>
      <c r="AB68" s="214"/>
      <c r="AC68" s="214"/>
      <c r="AD68" s="214"/>
      <c r="AE68" s="214"/>
      <c r="AF68" s="214"/>
      <c r="AG68" s="214" t="s">
        <v>139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1"/>
      <c r="B69" s="232"/>
      <c r="C69" s="271" t="s">
        <v>148</v>
      </c>
      <c r="D69" s="237"/>
      <c r="E69" s="238">
        <v>1.8532</v>
      </c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14"/>
      <c r="Z69" s="214"/>
      <c r="AA69" s="214"/>
      <c r="AB69" s="214"/>
      <c r="AC69" s="214"/>
      <c r="AD69" s="214"/>
      <c r="AE69" s="214"/>
      <c r="AF69" s="214"/>
      <c r="AG69" s="214" t="s">
        <v>139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/>
      <c r="B70" s="232"/>
      <c r="C70" s="272" t="s">
        <v>141</v>
      </c>
      <c r="D70" s="239"/>
      <c r="E70" s="240">
        <v>5.2792000000000003</v>
      </c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139</v>
      </c>
      <c r="AH70" s="214">
        <v>1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50">
        <v>12</v>
      </c>
      <c r="B71" s="251" t="s">
        <v>179</v>
      </c>
      <c r="C71" s="269" t="s">
        <v>180</v>
      </c>
      <c r="D71" s="252" t="s">
        <v>132</v>
      </c>
      <c r="E71" s="253">
        <v>5.3</v>
      </c>
      <c r="F71" s="254"/>
      <c r="G71" s="255">
        <f>ROUND(E71*F71,2)</f>
        <v>0</v>
      </c>
      <c r="H71" s="254"/>
      <c r="I71" s="255">
        <f>ROUND(E71*H71,2)</f>
        <v>0</v>
      </c>
      <c r="J71" s="254"/>
      <c r="K71" s="255">
        <f>ROUND(E71*J71,2)</f>
        <v>0</v>
      </c>
      <c r="L71" s="255">
        <v>15</v>
      </c>
      <c r="M71" s="255">
        <f>G71*(1+L71/100)</f>
        <v>0</v>
      </c>
      <c r="N71" s="255">
        <v>4.0000000000000003E-5</v>
      </c>
      <c r="O71" s="255">
        <f>ROUND(E71*N71,2)</f>
        <v>0</v>
      </c>
      <c r="P71" s="255">
        <v>0</v>
      </c>
      <c r="Q71" s="255">
        <f>ROUND(E71*P71,2)</f>
        <v>0</v>
      </c>
      <c r="R71" s="255"/>
      <c r="S71" s="255" t="s">
        <v>133</v>
      </c>
      <c r="T71" s="256" t="s">
        <v>133</v>
      </c>
      <c r="U71" s="233">
        <v>0.308</v>
      </c>
      <c r="V71" s="233">
        <f>ROUND(E71*U71,2)</f>
        <v>1.63</v>
      </c>
      <c r="W71" s="233"/>
      <c r="X71" s="233" t="s">
        <v>134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144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33.75" outlineLevel="1" x14ac:dyDescent="0.2">
      <c r="A72" s="231"/>
      <c r="B72" s="232"/>
      <c r="C72" s="270" t="s">
        <v>181</v>
      </c>
      <c r="D72" s="257"/>
      <c r="E72" s="257"/>
      <c r="F72" s="257"/>
      <c r="G72" s="257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137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58" t="str">
        <f>C72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1"/>
      <c r="B73" s="232"/>
      <c r="C73" s="271" t="s">
        <v>138</v>
      </c>
      <c r="D73" s="237"/>
      <c r="E73" s="238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139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1"/>
      <c r="B74" s="232"/>
      <c r="C74" s="271" t="s">
        <v>140</v>
      </c>
      <c r="D74" s="237"/>
      <c r="E74" s="238">
        <v>5.3</v>
      </c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4"/>
      <c r="Z74" s="214"/>
      <c r="AA74" s="214"/>
      <c r="AB74" s="214"/>
      <c r="AC74" s="214"/>
      <c r="AD74" s="214"/>
      <c r="AE74" s="214"/>
      <c r="AF74" s="214"/>
      <c r="AG74" s="214" t="s">
        <v>139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1"/>
      <c r="B75" s="232"/>
      <c r="C75" s="272" t="s">
        <v>141</v>
      </c>
      <c r="D75" s="239"/>
      <c r="E75" s="240">
        <v>5.3</v>
      </c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139</v>
      </c>
      <c r="AH75" s="214">
        <v>1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x14ac:dyDescent="0.2">
      <c r="A76" s="244" t="s">
        <v>128</v>
      </c>
      <c r="B76" s="245" t="s">
        <v>74</v>
      </c>
      <c r="C76" s="268" t="s">
        <v>75</v>
      </c>
      <c r="D76" s="246"/>
      <c r="E76" s="247"/>
      <c r="F76" s="248"/>
      <c r="G76" s="248">
        <f>SUMIF(AG77:AG93,"&lt;&gt;NOR",G77:G93)</f>
        <v>0</v>
      </c>
      <c r="H76" s="248"/>
      <c r="I76" s="248">
        <f>SUM(I77:I93)</f>
        <v>0</v>
      </c>
      <c r="J76" s="248"/>
      <c r="K76" s="248">
        <f>SUM(K77:K93)</f>
        <v>0</v>
      </c>
      <c r="L76" s="248"/>
      <c r="M76" s="248">
        <f>SUM(M77:M93)</f>
        <v>0</v>
      </c>
      <c r="N76" s="248"/>
      <c r="O76" s="248">
        <f>SUM(O77:O93)</f>
        <v>0</v>
      </c>
      <c r="P76" s="248"/>
      <c r="Q76" s="248">
        <f>SUM(Q77:Q93)</f>
        <v>0.87999999999999989</v>
      </c>
      <c r="R76" s="248"/>
      <c r="S76" s="248"/>
      <c r="T76" s="249"/>
      <c r="U76" s="243"/>
      <c r="V76" s="243">
        <f>SUM(V77:V93)</f>
        <v>5.8</v>
      </c>
      <c r="W76" s="243"/>
      <c r="X76" s="243"/>
      <c r="AG76" t="s">
        <v>129</v>
      </c>
    </row>
    <row r="77" spans="1:60" outlineLevel="1" x14ac:dyDescent="0.2">
      <c r="A77" s="250">
        <v>13</v>
      </c>
      <c r="B77" s="251" t="s">
        <v>182</v>
      </c>
      <c r="C77" s="269" t="s">
        <v>183</v>
      </c>
      <c r="D77" s="252" t="s">
        <v>132</v>
      </c>
      <c r="E77" s="253">
        <v>15.15</v>
      </c>
      <c r="F77" s="254"/>
      <c r="G77" s="255">
        <f>ROUND(E77*F77,2)</f>
        <v>0</v>
      </c>
      <c r="H77" s="254"/>
      <c r="I77" s="255">
        <f>ROUND(E77*H77,2)</f>
        <v>0</v>
      </c>
      <c r="J77" s="254"/>
      <c r="K77" s="255">
        <f>ROUND(E77*J77,2)</f>
        <v>0</v>
      </c>
      <c r="L77" s="255">
        <v>15</v>
      </c>
      <c r="M77" s="255">
        <f>G77*(1+L77/100)</f>
        <v>0</v>
      </c>
      <c r="N77" s="255">
        <v>0</v>
      </c>
      <c r="O77" s="255">
        <f>ROUND(E77*N77,2)</f>
        <v>0</v>
      </c>
      <c r="P77" s="255">
        <v>4.0000000000000001E-3</v>
      </c>
      <c r="Q77" s="255">
        <f>ROUND(E77*P77,2)</f>
        <v>0.06</v>
      </c>
      <c r="R77" s="255"/>
      <c r="S77" s="255" t="s">
        <v>133</v>
      </c>
      <c r="T77" s="256" t="s">
        <v>133</v>
      </c>
      <c r="U77" s="233">
        <v>0.03</v>
      </c>
      <c r="V77" s="233">
        <f>ROUND(E77*U77,2)</f>
        <v>0.45</v>
      </c>
      <c r="W77" s="233"/>
      <c r="X77" s="233" t="s">
        <v>134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135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1"/>
      <c r="B78" s="232"/>
      <c r="C78" s="271" t="s">
        <v>138</v>
      </c>
      <c r="D78" s="237"/>
      <c r="E78" s="238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139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1"/>
      <c r="B79" s="232"/>
      <c r="C79" s="271" t="s">
        <v>151</v>
      </c>
      <c r="D79" s="237"/>
      <c r="E79" s="238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139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1"/>
      <c r="B80" s="232"/>
      <c r="C80" s="271" t="s">
        <v>152</v>
      </c>
      <c r="D80" s="237"/>
      <c r="E80" s="238">
        <v>15.15</v>
      </c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14"/>
      <c r="Z80" s="214"/>
      <c r="AA80" s="214"/>
      <c r="AB80" s="214"/>
      <c r="AC80" s="214"/>
      <c r="AD80" s="214"/>
      <c r="AE80" s="214"/>
      <c r="AF80" s="214"/>
      <c r="AG80" s="214" t="s">
        <v>139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1"/>
      <c r="B81" s="232"/>
      <c r="C81" s="272" t="s">
        <v>141</v>
      </c>
      <c r="D81" s="239"/>
      <c r="E81" s="240">
        <v>15.15</v>
      </c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4"/>
      <c r="Z81" s="214"/>
      <c r="AA81" s="214"/>
      <c r="AB81" s="214"/>
      <c r="AC81" s="214"/>
      <c r="AD81" s="214"/>
      <c r="AE81" s="214"/>
      <c r="AF81" s="214"/>
      <c r="AG81" s="214" t="s">
        <v>139</v>
      </c>
      <c r="AH81" s="214">
        <v>1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50">
        <v>14</v>
      </c>
      <c r="B82" s="251" t="s">
        <v>184</v>
      </c>
      <c r="C82" s="269" t="s">
        <v>185</v>
      </c>
      <c r="D82" s="252" t="s">
        <v>132</v>
      </c>
      <c r="E82" s="253">
        <v>9.4049999999999994</v>
      </c>
      <c r="F82" s="254"/>
      <c r="G82" s="255">
        <f>ROUND(E82*F82,2)</f>
        <v>0</v>
      </c>
      <c r="H82" s="254"/>
      <c r="I82" s="255">
        <f>ROUND(E82*H82,2)</f>
        <v>0</v>
      </c>
      <c r="J82" s="254"/>
      <c r="K82" s="255">
        <f>ROUND(E82*J82,2)</f>
        <v>0</v>
      </c>
      <c r="L82" s="255">
        <v>15</v>
      </c>
      <c r="M82" s="255">
        <f>G82*(1+L82/100)</f>
        <v>0</v>
      </c>
      <c r="N82" s="255">
        <v>0</v>
      </c>
      <c r="O82" s="255">
        <f>ROUND(E82*N82,2)</f>
        <v>0</v>
      </c>
      <c r="P82" s="255">
        <v>6.8000000000000005E-2</v>
      </c>
      <c r="Q82" s="255">
        <f>ROUND(E82*P82,2)</f>
        <v>0.64</v>
      </c>
      <c r="R82" s="255"/>
      <c r="S82" s="255" t="s">
        <v>133</v>
      </c>
      <c r="T82" s="256" t="s">
        <v>133</v>
      </c>
      <c r="U82" s="233">
        <v>0.3</v>
      </c>
      <c r="V82" s="233">
        <f>ROUND(E82*U82,2)</f>
        <v>2.82</v>
      </c>
      <c r="W82" s="233"/>
      <c r="X82" s="233" t="s">
        <v>134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135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1"/>
      <c r="B83" s="232"/>
      <c r="C83" s="271" t="s">
        <v>138</v>
      </c>
      <c r="D83" s="237"/>
      <c r="E83" s="238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4"/>
      <c r="Z83" s="214"/>
      <c r="AA83" s="214"/>
      <c r="AB83" s="214"/>
      <c r="AC83" s="214"/>
      <c r="AD83" s="214"/>
      <c r="AE83" s="214"/>
      <c r="AF83" s="214"/>
      <c r="AG83" s="214" t="s">
        <v>139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1"/>
      <c r="B84" s="232"/>
      <c r="C84" s="271" t="s">
        <v>164</v>
      </c>
      <c r="D84" s="237"/>
      <c r="E84" s="238">
        <v>9.4049999999999994</v>
      </c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139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1"/>
      <c r="B85" s="232"/>
      <c r="C85" s="272" t="s">
        <v>141</v>
      </c>
      <c r="D85" s="239"/>
      <c r="E85" s="240">
        <v>9.4049999999999994</v>
      </c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139</v>
      </c>
      <c r="AH85" s="214">
        <v>1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50">
        <v>15</v>
      </c>
      <c r="B86" s="251" t="s">
        <v>186</v>
      </c>
      <c r="C86" s="269" t="s">
        <v>187</v>
      </c>
      <c r="D86" s="252" t="s">
        <v>132</v>
      </c>
      <c r="E86" s="253">
        <v>5.3</v>
      </c>
      <c r="F86" s="254"/>
      <c r="G86" s="255">
        <f>ROUND(E86*F86,2)</f>
        <v>0</v>
      </c>
      <c r="H86" s="254"/>
      <c r="I86" s="255">
        <f>ROUND(E86*H86,2)</f>
        <v>0</v>
      </c>
      <c r="J86" s="254"/>
      <c r="K86" s="255">
        <f>ROUND(E86*J86,2)</f>
        <v>0</v>
      </c>
      <c r="L86" s="255">
        <v>15</v>
      </c>
      <c r="M86" s="255">
        <f>G86*(1+L86/100)</f>
        <v>0</v>
      </c>
      <c r="N86" s="255">
        <v>0</v>
      </c>
      <c r="O86" s="255">
        <f>ROUND(E86*N86,2)</f>
        <v>0</v>
      </c>
      <c r="P86" s="255">
        <v>0.02</v>
      </c>
      <c r="Q86" s="255">
        <f>ROUND(E86*P86,2)</f>
        <v>0.11</v>
      </c>
      <c r="R86" s="255"/>
      <c r="S86" s="255" t="s">
        <v>133</v>
      </c>
      <c r="T86" s="256" t="s">
        <v>133</v>
      </c>
      <c r="U86" s="233">
        <v>0.14699999999999999</v>
      </c>
      <c r="V86" s="233">
        <f>ROUND(E86*U86,2)</f>
        <v>0.78</v>
      </c>
      <c r="W86" s="233"/>
      <c r="X86" s="233" t="s">
        <v>134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135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1"/>
      <c r="B87" s="232"/>
      <c r="C87" s="271" t="s">
        <v>138</v>
      </c>
      <c r="D87" s="237"/>
      <c r="E87" s="238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139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1"/>
      <c r="B88" s="232"/>
      <c r="C88" s="271" t="s">
        <v>140</v>
      </c>
      <c r="D88" s="237"/>
      <c r="E88" s="238">
        <v>5.3</v>
      </c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14"/>
      <c r="Z88" s="214"/>
      <c r="AA88" s="214"/>
      <c r="AB88" s="214"/>
      <c r="AC88" s="214"/>
      <c r="AD88" s="214"/>
      <c r="AE88" s="214"/>
      <c r="AF88" s="214"/>
      <c r="AG88" s="214" t="s">
        <v>139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1"/>
      <c r="B89" s="232"/>
      <c r="C89" s="272" t="s">
        <v>141</v>
      </c>
      <c r="D89" s="239"/>
      <c r="E89" s="240">
        <v>5.3</v>
      </c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139</v>
      </c>
      <c r="AH89" s="214">
        <v>1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50">
        <v>16</v>
      </c>
      <c r="B90" s="251" t="s">
        <v>188</v>
      </c>
      <c r="C90" s="269" t="s">
        <v>189</v>
      </c>
      <c r="D90" s="252" t="s">
        <v>132</v>
      </c>
      <c r="E90" s="253">
        <v>5.3</v>
      </c>
      <c r="F90" s="254"/>
      <c r="G90" s="255">
        <f>ROUND(E90*F90,2)</f>
        <v>0</v>
      </c>
      <c r="H90" s="254"/>
      <c r="I90" s="255">
        <f>ROUND(E90*H90,2)</f>
        <v>0</v>
      </c>
      <c r="J90" s="254"/>
      <c r="K90" s="255">
        <f>ROUND(E90*J90,2)</f>
        <v>0</v>
      </c>
      <c r="L90" s="255">
        <v>15</v>
      </c>
      <c r="M90" s="255">
        <f>G90*(1+L90/100)</f>
        <v>0</v>
      </c>
      <c r="N90" s="255">
        <v>0</v>
      </c>
      <c r="O90" s="255">
        <f>ROUND(E90*N90,2)</f>
        <v>0</v>
      </c>
      <c r="P90" s="255">
        <v>1.26E-2</v>
      </c>
      <c r="Q90" s="255">
        <f>ROUND(E90*P90,2)</f>
        <v>7.0000000000000007E-2</v>
      </c>
      <c r="R90" s="255"/>
      <c r="S90" s="255" t="s">
        <v>133</v>
      </c>
      <c r="T90" s="256" t="s">
        <v>133</v>
      </c>
      <c r="U90" s="233">
        <v>0.33</v>
      </c>
      <c r="V90" s="233">
        <f>ROUND(E90*U90,2)</f>
        <v>1.75</v>
      </c>
      <c r="W90" s="233"/>
      <c r="X90" s="233" t="s">
        <v>134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135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1"/>
      <c r="B91" s="232"/>
      <c r="C91" s="271" t="s">
        <v>138</v>
      </c>
      <c r="D91" s="237"/>
      <c r="E91" s="238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139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1"/>
      <c r="B92" s="232"/>
      <c r="C92" s="271" t="s">
        <v>140</v>
      </c>
      <c r="D92" s="237"/>
      <c r="E92" s="238">
        <v>5.3</v>
      </c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14"/>
      <c r="Z92" s="214"/>
      <c r="AA92" s="214"/>
      <c r="AB92" s="214"/>
      <c r="AC92" s="214"/>
      <c r="AD92" s="214"/>
      <c r="AE92" s="214"/>
      <c r="AF92" s="214"/>
      <c r="AG92" s="214" t="s">
        <v>139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1"/>
      <c r="B93" s="232"/>
      <c r="C93" s="272" t="s">
        <v>141</v>
      </c>
      <c r="D93" s="239"/>
      <c r="E93" s="240">
        <v>5.3</v>
      </c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4"/>
      <c r="Z93" s="214"/>
      <c r="AA93" s="214"/>
      <c r="AB93" s="214"/>
      <c r="AC93" s="214"/>
      <c r="AD93" s="214"/>
      <c r="AE93" s="214"/>
      <c r="AF93" s="214"/>
      <c r="AG93" s="214" t="s">
        <v>139</v>
      </c>
      <c r="AH93" s="214">
        <v>1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x14ac:dyDescent="0.2">
      <c r="A94" s="244" t="s">
        <v>128</v>
      </c>
      <c r="B94" s="245" t="s">
        <v>76</v>
      </c>
      <c r="C94" s="268" t="s">
        <v>77</v>
      </c>
      <c r="D94" s="246"/>
      <c r="E94" s="247"/>
      <c r="F94" s="248"/>
      <c r="G94" s="248">
        <f>SUMIF(AG95:AG95,"&lt;&gt;NOR",G95:G95)</f>
        <v>0</v>
      </c>
      <c r="H94" s="248"/>
      <c r="I94" s="248">
        <f>SUM(I95:I95)</f>
        <v>0</v>
      </c>
      <c r="J94" s="248"/>
      <c r="K94" s="248">
        <f>SUM(K95:K95)</f>
        <v>0</v>
      </c>
      <c r="L94" s="248"/>
      <c r="M94" s="248">
        <f>SUM(M95:M95)</f>
        <v>0</v>
      </c>
      <c r="N94" s="248"/>
      <c r="O94" s="248">
        <f>SUM(O95:O95)</f>
        <v>0</v>
      </c>
      <c r="P94" s="248"/>
      <c r="Q94" s="248">
        <f>SUM(Q95:Q95)</f>
        <v>0</v>
      </c>
      <c r="R94" s="248"/>
      <c r="S94" s="248"/>
      <c r="T94" s="249"/>
      <c r="U94" s="243"/>
      <c r="V94" s="243">
        <f>SUM(V95:V95)</f>
        <v>4.32</v>
      </c>
      <c r="W94" s="243"/>
      <c r="X94" s="243"/>
      <c r="AG94" t="s">
        <v>129</v>
      </c>
    </row>
    <row r="95" spans="1:60" ht="22.5" outlineLevel="1" x14ac:dyDescent="0.2">
      <c r="A95" s="260">
        <v>17</v>
      </c>
      <c r="B95" s="261" t="s">
        <v>190</v>
      </c>
      <c r="C95" s="274" t="s">
        <v>191</v>
      </c>
      <c r="D95" s="262" t="s">
        <v>192</v>
      </c>
      <c r="E95" s="263">
        <v>0.78568000000000005</v>
      </c>
      <c r="F95" s="264"/>
      <c r="G95" s="265">
        <f>ROUND(E95*F95,2)</f>
        <v>0</v>
      </c>
      <c r="H95" s="264"/>
      <c r="I95" s="265">
        <f>ROUND(E95*H95,2)</f>
        <v>0</v>
      </c>
      <c r="J95" s="264"/>
      <c r="K95" s="265">
        <f>ROUND(E95*J95,2)</f>
        <v>0</v>
      </c>
      <c r="L95" s="265">
        <v>15</v>
      </c>
      <c r="M95" s="265">
        <f>G95*(1+L95/100)</f>
        <v>0</v>
      </c>
      <c r="N95" s="265">
        <v>0</v>
      </c>
      <c r="O95" s="265">
        <f>ROUND(E95*N95,2)</f>
        <v>0</v>
      </c>
      <c r="P95" s="265">
        <v>0</v>
      </c>
      <c r="Q95" s="265">
        <f>ROUND(E95*P95,2)</f>
        <v>0</v>
      </c>
      <c r="R95" s="265"/>
      <c r="S95" s="265" t="s">
        <v>133</v>
      </c>
      <c r="T95" s="266" t="s">
        <v>133</v>
      </c>
      <c r="U95" s="233">
        <v>5.5</v>
      </c>
      <c r="V95" s="233">
        <f>ROUND(E95*U95,2)</f>
        <v>4.32</v>
      </c>
      <c r="W95" s="233"/>
      <c r="X95" s="233" t="s">
        <v>193</v>
      </c>
      <c r="Y95" s="214"/>
      <c r="Z95" s="214"/>
      <c r="AA95" s="214"/>
      <c r="AB95" s="214"/>
      <c r="AC95" s="214"/>
      <c r="AD95" s="214"/>
      <c r="AE95" s="214"/>
      <c r="AF95" s="214"/>
      <c r="AG95" s="214" t="s">
        <v>194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x14ac:dyDescent="0.2">
      <c r="A96" s="244" t="s">
        <v>128</v>
      </c>
      <c r="B96" s="245" t="s">
        <v>78</v>
      </c>
      <c r="C96" s="268" t="s">
        <v>79</v>
      </c>
      <c r="D96" s="246"/>
      <c r="E96" s="247"/>
      <c r="F96" s="248"/>
      <c r="G96" s="248">
        <f>SUMIF(AG97:AG125,"&lt;&gt;NOR",G97:G125)</f>
        <v>0</v>
      </c>
      <c r="H96" s="248"/>
      <c r="I96" s="248">
        <f>SUM(I97:I125)</f>
        <v>0</v>
      </c>
      <c r="J96" s="248"/>
      <c r="K96" s="248">
        <f>SUM(K97:K125)</f>
        <v>0</v>
      </c>
      <c r="L96" s="248"/>
      <c r="M96" s="248">
        <f>SUM(M97:M125)</f>
        <v>0</v>
      </c>
      <c r="N96" s="248"/>
      <c r="O96" s="248">
        <f>SUM(O97:O125)</f>
        <v>0.02</v>
      </c>
      <c r="P96" s="248"/>
      <c r="Q96" s="248">
        <f>SUM(Q97:Q125)</f>
        <v>0.02</v>
      </c>
      <c r="R96" s="248"/>
      <c r="S96" s="248"/>
      <c r="T96" s="249"/>
      <c r="U96" s="243"/>
      <c r="V96" s="243">
        <f>SUM(V97:V125)</f>
        <v>10.619999999999997</v>
      </c>
      <c r="W96" s="243"/>
      <c r="X96" s="243"/>
      <c r="AG96" t="s">
        <v>129</v>
      </c>
    </row>
    <row r="97" spans="1:60" outlineLevel="1" x14ac:dyDescent="0.2">
      <c r="A97" s="250">
        <v>18</v>
      </c>
      <c r="B97" s="251" t="s">
        <v>195</v>
      </c>
      <c r="C97" s="269" t="s">
        <v>196</v>
      </c>
      <c r="D97" s="252" t="s">
        <v>132</v>
      </c>
      <c r="E97" s="253">
        <v>9.2899999999999991</v>
      </c>
      <c r="F97" s="254"/>
      <c r="G97" s="255">
        <f>ROUND(E97*F97,2)</f>
        <v>0</v>
      </c>
      <c r="H97" s="254"/>
      <c r="I97" s="255">
        <f>ROUND(E97*H97,2)</f>
        <v>0</v>
      </c>
      <c r="J97" s="254"/>
      <c r="K97" s="255">
        <f>ROUND(E97*J97,2)</f>
        <v>0</v>
      </c>
      <c r="L97" s="255">
        <v>15</v>
      </c>
      <c r="M97" s="255">
        <f>G97*(1+L97/100)</f>
        <v>0</v>
      </c>
      <c r="N97" s="255">
        <v>1.2E-4</v>
      </c>
      <c r="O97" s="255">
        <f>ROUND(E97*N97,2)</f>
        <v>0</v>
      </c>
      <c r="P97" s="255">
        <v>2E-3</v>
      </c>
      <c r="Q97" s="255">
        <f>ROUND(E97*P97,2)</f>
        <v>0.02</v>
      </c>
      <c r="R97" s="255"/>
      <c r="S97" s="255" t="s">
        <v>133</v>
      </c>
      <c r="T97" s="256" t="s">
        <v>133</v>
      </c>
      <c r="U97" s="233">
        <v>0.56599999999999995</v>
      </c>
      <c r="V97" s="233">
        <f>ROUND(E97*U97,2)</f>
        <v>5.26</v>
      </c>
      <c r="W97" s="233"/>
      <c r="X97" s="233" t="s">
        <v>134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135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31"/>
      <c r="B98" s="232"/>
      <c r="C98" s="271" t="s">
        <v>138</v>
      </c>
      <c r="D98" s="237"/>
      <c r="E98" s="238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4"/>
      <c r="Z98" s="214"/>
      <c r="AA98" s="214"/>
      <c r="AB98" s="214"/>
      <c r="AC98" s="214"/>
      <c r="AD98" s="214"/>
      <c r="AE98" s="214"/>
      <c r="AF98" s="214"/>
      <c r="AG98" s="214" t="s">
        <v>139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1"/>
      <c r="B99" s="232"/>
      <c r="C99" s="271" t="s">
        <v>197</v>
      </c>
      <c r="D99" s="237"/>
      <c r="E99" s="238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139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1"/>
      <c r="B100" s="232"/>
      <c r="C100" s="271" t="s">
        <v>198</v>
      </c>
      <c r="D100" s="237"/>
      <c r="E100" s="238">
        <v>5.3</v>
      </c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139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31"/>
      <c r="B101" s="232"/>
      <c r="C101" s="271" t="s">
        <v>199</v>
      </c>
      <c r="D101" s="237"/>
      <c r="E101" s="238">
        <v>3.99</v>
      </c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139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1"/>
      <c r="B102" s="232"/>
      <c r="C102" s="272" t="s">
        <v>141</v>
      </c>
      <c r="D102" s="239"/>
      <c r="E102" s="240">
        <v>9.2899999999999991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139</v>
      </c>
      <c r="AH102" s="214">
        <v>1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50">
        <v>19</v>
      </c>
      <c r="B103" s="251" t="s">
        <v>200</v>
      </c>
      <c r="C103" s="269" t="s">
        <v>201</v>
      </c>
      <c r="D103" s="252" t="s">
        <v>132</v>
      </c>
      <c r="E103" s="253">
        <v>12.3</v>
      </c>
      <c r="F103" s="254"/>
      <c r="G103" s="255">
        <f>ROUND(E103*F103,2)</f>
        <v>0</v>
      </c>
      <c r="H103" s="254"/>
      <c r="I103" s="255">
        <f>ROUND(E103*H103,2)</f>
        <v>0</v>
      </c>
      <c r="J103" s="254"/>
      <c r="K103" s="255">
        <f>ROUND(E103*J103,2)</f>
        <v>0</v>
      </c>
      <c r="L103" s="255">
        <v>15</v>
      </c>
      <c r="M103" s="255">
        <f>G103*(1+L103/100)</f>
        <v>0</v>
      </c>
      <c r="N103" s="255">
        <v>2.1000000000000001E-4</v>
      </c>
      <c r="O103" s="255">
        <f>ROUND(E103*N103,2)</f>
        <v>0</v>
      </c>
      <c r="P103" s="255">
        <v>0</v>
      </c>
      <c r="Q103" s="255">
        <f>ROUND(E103*P103,2)</f>
        <v>0</v>
      </c>
      <c r="R103" s="255"/>
      <c r="S103" s="255" t="s">
        <v>133</v>
      </c>
      <c r="T103" s="256" t="s">
        <v>133</v>
      </c>
      <c r="U103" s="233">
        <v>9.5000000000000001E-2</v>
      </c>
      <c r="V103" s="233">
        <f>ROUND(E103*U103,2)</f>
        <v>1.17</v>
      </c>
      <c r="W103" s="233"/>
      <c r="X103" s="233" t="s">
        <v>134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135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31"/>
      <c r="B104" s="232"/>
      <c r="C104" s="271" t="s">
        <v>138</v>
      </c>
      <c r="D104" s="237"/>
      <c r="E104" s="238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139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1"/>
      <c r="B105" s="232"/>
      <c r="C105" s="271" t="s">
        <v>197</v>
      </c>
      <c r="D105" s="237"/>
      <c r="E105" s="238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139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1"/>
      <c r="B106" s="232"/>
      <c r="C106" s="271" t="s">
        <v>198</v>
      </c>
      <c r="D106" s="237"/>
      <c r="E106" s="238">
        <v>5.3</v>
      </c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139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31"/>
      <c r="B107" s="232"/>
      <c r="C107" s="271" t="s">
        <v>202</v>
      </c>
      <c r="D107" s="237"/>
      <c r="E107" s="238">
        <v>7</v>
      </c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139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/>
      <c r="B108" s="232"/>
      <c r="C108" s="272" t="s">
        <v>141</v>
      </c>
      <c r="D108" s="239"/>
      <c r="E108" s="240">
        <v>12.3</v>
      </c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139</v>
      </c>
      <c r="AH108" s="214">
        <v>1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50">
        <v>20</v>
      </c>
      <c r="B109" s="251" t="s">
        <v>203</v>
      </c>
      <c r="C109" s="269" t="s">
        <v>204</v>
      </c>
      <c r="D109" s="252" t="s">
        <v>132</v>
      </c>
      <c r="E109" s="253">
        <v>12.3</v>
      </c>
      <c r="F109" s="254"/>
      <c r="G109" s="255">
        <f>ROUND(E109*F109,2)</f>
        <v>0</v>
      </c>
      <c r="H109" s="254"/>
      <c r="I109" s="255">
        <f>ROUND(E109*H109,2)</f>
        <v>0</v>
      </c>
      <c r="J109" s="254"/>
      <c r="K109" s="255">
        <f>ROUND(E109*J109,2)</f>
        <v>0</v>
      </c>
      <c r="L109" s="255">
        <v>15</v>
      </c>
      <c r="M109" s="255">
        <f>G109*(1+L109/100)</f>
        <v>0</v>
      </c>
      <c r="N109" s="255">
        <v>1.2600000000000001E-3</v>
      </c>
      <c r="O109" s="255">
        <f>ROUND(E109*N109,2)</f>
        <v>0.02</v>
      </c>
      <c r="P109" s="255">
        <v>0</v>
      </c>
      <c r="Q109" s="255">
        <f>ROUND(E109*P109,2)</f>
        <v>0</v>
      </c>
      <c r="R109" s="255"/>
      <c r="S109" s="255" t="s">
        <v>133</v>
      </c>
      <c r="T109" s="256" t="s">
        <v>133</v>
      </c>
      <c r="U109" s="233">
        <v>0.24</v>
      </c>
      <c r="V109" s="233">
        <f>ROUND(E109*U109,2)</f>
        <v>2.95</v>
      </c>
      <c r="W109" s="233"/>
      <c r="X109" s="233" t="s">
        <v>134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135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31"/>
      <c r="B110" s="232"/>
      <c r="C110" s="271" t="s">
        <v>138</v>
      </c>
      <c r="D110" s="237"/>
      <c r="E110" s="238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139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31"/>
      <c r="B111" s="232"/>
      <c r="C111" s="271" t="s">
        <v>197</v>
      </c>
      <c r="D111" s="237"/>
      <c r="E111" s="238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139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31"/>
      <c r="B112" s="232"/>
      <c r="C112" s="271" t="s">
        <v>198</v>
      </c>
      <c r="D112" s="237"/>
      <c r="E112" s="238">
        <v>5.3</v>
      </c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139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31"/>
      <c r="B113" s="232"/>
      <c r="C113" s="271" t="s">
        <v>202</v>
      </c>
      <c r="D113" s="237"/>
      <c r="E113" s="238">
        <v>7</v>
      </c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139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/>
      <c r="B114" s="232"/>
      <c r="C114" s="272" t="s">
        <v>141</v>
      </c>
      <c r="D114" s="239"/>
      <c r="E114" s="240">
        <v>12.3</v>
      </c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139</v>
      </c>
      <c r="AH114" s="214">
        <v>1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50">
        <v>21</v>
      </c>
      <c r="B115" s="251" t="s">
        <v>205</v>
      </c>
      <c r="C115" s="269" t="s">
        <v>206</v>
      </c>
      <c r="D115" s="252" t="s">
        <v>207</v>
      </c>
      <c r="E115" s="253">
        <v>3.3</v>
      </c>
      <c r="F115" s="254"/>
      <c r="G115" s="255">
        <f>ROUND(E115*F115,2)</f>
        <v>0</v>
      </c>
      <c r="H115" s="254"/>
      <c r="I115" s="255">
        <f>ROUND(E115*H115,2)</f>
        <v>0</v>
      </c>
      <c r="J115" s="254"/>
      <c r="K115" s="255">
        <f>ROUND(E115*J115,2)</f>
        <v>0</v>
      </c>
      <c r="L115" s="255">
        <v>15</v>
      </c>
      <c r="M115" s="255">
        <f>G115*(1+L115/100)</f>
        <v>0</v>
      </c>
      <c r="N115" s="255">
        <v>3.2000000000000003E-4</v>
      </c>
      <c r="O115" s="255">
        <f>ROUND(E115*N115,2)</f>
        <v>0</v>
      </c>
      <c r="P115" s="255">
        <v>0</v>
      </c>
      <c r="Q115" s="255">
        <f>ROUND(E115*P115,2)</f>
        <v>0</v>
      </c>
      <c r="R115" s="255"/>
      <c r="S115" s="255" t="s">
        <v>133</v>
      </c>
      <c r="T115" s="256" t="s">
        <v>133</v>
      </c>
      <c r="U115" s="233">
        <v>0.11</v>
      </c>
      <c r="V115" s="233">
        <f>ROUND(E115*U115,2)</f>
        <v>0.36</v>
      </c>
      <c r="W115" s="233"/>
      <c r="X115" s="233" t="s">
        <v>134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135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31"/>
      <c r="B116" s="232"/>
      <c r="C116" s="271" t="s">
        <v>138</v>
      </c>
      <c r="D116" s="237"/>
      <c r="E116" s="238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139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31"/>
      <c r="B117" s="232"/>
      <c r="C117" s="271" t="s">
        <v>197</v>
      </c>
      <c r="D117" s="237"/>
      <c r="E117" s="238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139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31"/>
      <c r="B118" s="232"/>
      <c r="C118" s="271" t="s">
        <v>208</v>
      </c>
      <c r="D118" s="237"/>
      <c r="E118" s="238">
        <v>3.3</v>
      </c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139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31"/>
      <c r="B119" s="232"/>
      <c r="C119" s="272" t="s">
        <v>141</v>
      </c>
      <c r="D119" s="239"/>
      <c r="E119" s="240">
        <v>3.3</v>
      </c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139</v>
      </c>
      <c r="AH119" s="214">
        <v>1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50">
        <v>22</v>
      </c>
      <c r="B120" s="251" t="s">
        <v>209</v>
      </c>
      <c r="C120" s="269" t="s">
        <v>210</v>
      </c>
      <c r="D120" s="252" t="s">
        <v>207</v>
      </c>
      <c r="E120" s="253">
        <v>6</v>
      </c>
      <c r="F120" s="254"/>
      <c r="G120" s="255">
        <f>ROUND(E120*F120,2)</f>
        <v>0</v>
      </c>
      <c r="H120" s="254"/>
      <c r="I120" s="255">
        <f>ROUND(E120*H120,2)</f>
        <v>0</v>
      </c>
      <c r="J120" s="254"/>
      <c r="K120" s="255">
        <f>ROUND(E120*J120,2)</f>
        <v>0</v>
      </c>
      <c r="L120" s="255">
        <v>15</v>
      </c>
      <c r="M120" s="255">
        <f>G120*(1+L120/100)</f>
        <v>0</v>
      </c>
      <c r="N120" s="255">
        <v>3.2000000000000003E-4</v>
      </c>
      <c r="O120" s="255">
        <f>ROUND(E120*N120,2)</f>
        <v>0</v>
      </c>
      <c r="P120" s="255">
        <v>0</v>
      </c>
      <c r="Q120" s="255">
        <f>ROUND(E120*P120,2)</f>
        <v>0</v>
      </c>
      <c r="R120" s="255"/>
      <c r="S120" s="255" t="s">
        <v>133</v>
      </c>
      <c r="T120" s="256" t="s">
        <v>133</v>
      </c>
      <c r="U120" s="233">
        <v>0.14000000000000001</v>
      </c>
      <c r="V120" s="233">
        <f>ROUND(E120*U120,2)</f>
        <v>0.84</v>
      </c>
      <c r="W120" s="233"/>
      <c r="X120" s="233" t="s">
        <v>134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135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1"/>
      <c r="B121" s="232"/>
      <c r="C121" s="271" t="s">
        <v>138</v>
      </c>
      <c r="D121" s="237"/>
      <c r="E121" s="238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139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31"/>
      <c r="B122" s="232"/>
      <c r="C122" s="271" t="s">
        <v>197</v>
      </c>
      <c r="D122" s="237"/>
      <c r="E122" s="238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139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31"/>
      <c r="B123" s="232"/>
      <c r="C123" s="271" t="s">
        <v>211</v>
      </c>
      <c r="D123" s="237"/>
      <c r="E123" s="238">
        <v>6</v>
      </c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139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31"/>
      <c r="B124" s="232"/>
      <c r="C124" s="272" t="s">
        <v>141</v>
      </c>
      <c r="D124" s="239"/>
      <c r="E124" s="240">
        <v>6</v>
      </c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139</v>
      </c>
      <c r="AH124" s="214">
        <v>1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60">
        <v>23</v>
      </c>
      <c r="B125" s="261" t="s">
        <v>212</v>
      </c>
      <c r="C125" s="274" t="s">
        <v>213</v>
      </c>
      <c r="D125" s="262" t="s">
        <v>192</v>
      </c>
      <c r="E125" s="263">
        <v>2.2169999999999999E-2</v>
      </c>
      <c r="F125" s="264"/>
      <c r="G125" s="265">
        <f>ROUND(E125*F125,2)</f>
        <v>0</v>
      </c>
      <c r="H125" s="264"/>
      <c r="I125" s="265">
        <f>ROUND(E125*H125,2)</f>
        <v>0</v>
      </c>
      <c r="J125" s="264"/>
      <c r="K125" s="265">
        <f>ROUND(E125*J125,2)</f>
        <v>0</v>
      </c>
      <c r="L125" s="265">
        <v>15</v>
      </c>
      <c r="M125" s="265">
        <f>G125*(1+L125/100)</f>
        <v>0</v>
      </c>
      <c r="N125" s="265">
        <v>0</v>
      </c>
      <c r="O125" s="265">
        <f>ROUND(E125*N125,2)</f>
        <v>0</v>
      </c>
      <c r="P125" s="265">
        <v>0</v>
      </c>
      <c r="Q125" s="265">
        <f>ROUND(E125*P125,2)</f>
        <v>0</v>
      </c>
      <c r="R125" s="265"/>
      <c r="S125" s="265" t="s">
        <v>133</v>
      </c>
      <c r="T125" s="266" t="s">
        <v>133</v>
      </c>
      <c r="U125" s="233">
        <v>1.5980000000000001</v>
      </c>
      <c r="V125" s="233">
        <f>ROUND(E125*U125,2)</f>
        <v>0.04</v>
      </c>
      <c r="W125" s="233"/>
      <c r="X125" s="233" t="s">
        <v>193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194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x14ac:dyDescent="0.2">
      <c r="A126" s="244" t="s">
        <v>128</v>
      </c>
      <c r="B126" s="245" t="s">
        <v>80</v>
      </c>
      <c r="C126" s="268" t="s">
        <v>81</v>
      </c>
      <c r="D126" s="246"/>
      <c r="E126" s="247"/>
      <c r="F126" s="248"/>
      <c r="G126" s="248">
        <f>SUMIF(AG127:AG130,"&lt;&gt;NOR",G127:G130)</f>
        <v>0</v>
      </c>
      <c r="H126" s="248"/>
      <c r="I126" s="248">
        <f>SUM(I127:I130)</f>
        <v>0</v>
      </c>
      <c r="J126" s="248"/>
      <c r="K126" s="248">
        <f>SUM(K127:K130)</f>
        <v>0</v>
      </c>
      <c r="L126" s="248"/>
      <c r="M126" s="248">
        <f>SUM(M127:M130)</f>
        <v>0</v>
      </c>
      <c r="N126" s="248"/>
      <c r="O126" s="248">
        <f>SUM(O127:O130)</f>
        <v>0.02</v>
      </c>
      <c r="P126" s="248"/>
      <c r="Q126" s="248">
        <f>SUM(Q127:Q130)</f>
        <v>0</v>
      </c>
      <c r="R126" s="248"/>
      <c r="S126" s="248"/>
      <c r="T126" s="249"/>
      <c r="U126" s="243"/>
      <c r="V126" s="243">
        <f>SUM(V127:V130)</f>
        <v>1.42</v>
      </c>
      <c r="W126" s="243"/>
      <c r="X126" s="243"/>
      <c r="AG126" t="s">
        <v>129</v>
      </c>
    </row>
    <row r="127" spans="1:60" ht="22.5" outlineLevel="1" x14ac:dyDescent="0.2">
      <c r="A127" s="250">
        <v>24</v>
      </c>
      <c r="B127" s="251" t="s">
        <v>214</v>
      </c>
      <c r="C127" s="269" t="s">
        <v>215</v>
      </c>
      <c r="D127" s="252" t="s">
        <v>216</v>
      </c>
      <c r="E127" s="253">
        <v>1</v>
      </c>
      <c r="F127" s="254"/>
      <c r="G127" s="255">
        <f>ROUND(E127*F127,2)</f>
        <v>0</v>
      </c>
      <c r="H127" s="254"/>
      <c r="I127" s="255">
        <f>ROUND(E127*H127,2)</f>
        <v>0</v>
      </c>
      <c r="J127" s="254"/>
      <c r="K127" s="255">
        <f>ROUND(E127*J127,2)</f>
        <v>0</v>
      </c>
      <c r="L127" s="255">
        <v>15</v>
      </c>
      <c r="M127" s="255">
        <f>G127*(1+L127/100)</f>
        <v>0</v>
      </c>
      <c r="N127" s="255">
        <v>6.7499999999999999E-3</v>
      </c>
      <c r="O127" s="255">
        <f>ROUND(E127*N127,2)</f>
        <v>0.01</v>
      </c>
      <c r="P127" s="255">
        <v>0</v>
      </c>
      <c r="Q127" s="255">
        <f>ROUND(E127*P127,2)</f>
        <v>0</v>
      </c>
      <c r="R127" s="255"/>
      <c r="S127" s="255" t="s">
        <v>217</v>
      </c>
      <c r="T127" s="256" t="s">
        <v>218</v>
      </c>
      <c r="U127" s="233">
        <v>0.70899999999999996</v>
      </c>
      <c r="V127" s="233">
        <f>ROUND(E127*U127,2)</f>
        <v>0.71</v>
      </c>
      <c r="W127" s="233"/>
      <c r="X127" s="233" t="s">
        <v>134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135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ht="22.5" outlineLevel="1" x14ac:dyDescent="0.2">
      <c r="A128" s="231"/>
      <c r="B128" s="232"/>
      <c r="C128" s="270" t="s">
        <v>219</v>
      </c>
      <c r="D128" s="257"/>
      <c r="E128" s="257"/>
      <c r="F128" s="257"/>
      <c r="G128" s="257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137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58" t="str">
        <f>C128</f>
        <v>Kompletní dodávka a montáž včetně uvedení do provozu, prostupů, zaškolení, seřízení, zkoušek dle příslušných ČSN a dalších pomocných prací a zednických přípomocí</v>
      </c>
      <c r="BB128" s="214"/>
      <c r="BC128" s="214"/>
      <c r="BD128" s="214"/>
      <c r="BE128" s="214"/>
      <c r="BF128" s="214"/>
      <c r="BG128" s="214"/>
      <c r="BH128" s="214"/>
    </row>
    <row r="129" spans="1:60" ht="33.75" outlineLevel="1" x14ac:dyDescent="0.2">
      <c r="A129" s="250">
        <v>25</v>
      </c>
      <c r="B129" s="251" t="s">
        <v>220</v>
      </c>
      <c r="C129" s="269" t="s">
        <v>221</v>
      </c>
      <c r="D129" s="252" t="s">
        <v>216</v>
      </c>
      <c r="E129" s="253">
        <v>1</v>
      </c>
      <c r="F129" s="254"/>
      <c r="G129" s="255">
        <f>ROUND(E129*F129,2)</f>
        <v>0</v>
      </c>
      <c r="H129" s="254"/>
      <c r="I129" s="255">
        <f>ROUND(E129*H129,2)</f>
        <v>0</v>
      </c>
      <c r="J129" s="254"/>
      <c r="K129" s="255">
        <f>ROUND(E129*J129,2)</f>
        <v>0</v>
      </c>
      <c r="L129" s="255">
        <v>15</v>
      </c>
      <c r="M129" s="255">
        <f>G129*(1+L129/100)</f>
        <v>0</v>
      </c>
      <c r="N129" s="255">
        <v>6.7499999999999999E-3</v>
      </c>
      <c r="O129" s="255">
        <f>ROUND(E129*N129,2)</f>
        <v>0.01</v>
      </c>
      <c r="P129" s="255">
        <v>0</v>
      </c>
      <c r="Q129" s="255">
        <f>ROUND(E129*P129,2)</f>
        <v>0</v>
      </c>
      <c r="R129" s="255"/>
      <c r="S129" s="255" t="s">
        <v>217</v>
      </c>
      <c r="T129" s="256" t="s">
        <v>218</v>
      </c>
      <c r="U129" s="233">
        <v>0.70899999999999996</v>
      </c>
      <c r="V129" s="233">
        <f>ROUND(E129*U129,2)</f>
        <v>0.71</v>
      </c>
      <c r="W129" s="233"/>
      <c r="X129" s="233" t="s">
        <v>134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135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22.5" outlineLevel="1" x14ac:dyDescent="0.2">
      <c r="A130" s="231"/>
      <c r="B130" s="232"/>
      <c r="C130" s="270" t="s">
        <v>219</v>
      </c>
      <c r="D130" s="257"/>
      <c r="E130" s="257"/>
      <c r="F130" s="257"/>
      <c r="G130" s="257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137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58" t="str">
        <f>C130</f>
        <v>Kompletní dodávka a montáž včetně uvedení do provozu, prostupů, zaškolení, seřízení, zkoušek dle příslušných ČSN a dalších pomocných prací a zednických přípomocí</v>
      </c>
      <c r="BB130" s="214"/>
      <c r="BC130" s="214"/>
      <c r="BD130" s="214"/>
      <c r="BE130" s="214"/>
      <c r="BF130" s="214"/>
      <c r="BG130" s="214"/>
      <c r="BH130" s="214"/>
    </row>
    <row r="131" spans="1:60" x14ac:dyDescent="0.2">
      <c r="A131" s="244" t="s">
        <v>128</v>
      </c>
      <c r="B131" s="245" t="s">
        <v>82</v>
      </c>
      <c r="C131" s="268" t="s">
        <v>83</v>
      </c>
      <c r="D131" s="246"/>
      <c r="E131" s="247"/>
      <c r="F131" s="248"/>
      <c r="G131" s="248">
        <f>SUMIF(AG132:AG135,"&lt;&gt;NOR",G132:G135)</f>
        <v>0</v>
      </c>
      <c r="H131" s="248"/>
      <c r="I131" s="248">
        <f>SUM(I132:I135)</f>
        <v>0</v>
      </c>
      <c r="J131" s="248"/>
      <c r="K131" s="248">
        <f>SUM(K132:K135)</f>
        <v>0</v>
      </c>
      <c r="L131" s="248"/>
      <c r="M131" s="248">
        <f>SUM(M132:M135)</f>
        <v>0</v>
      </c>
      <c r="N131" s="248"/>
      <c r="O131" s="248">
        <f>SUM(O132:O135)</f>
        <v>0</v>
      </c>
      <c r="P131" s="248"/>
      <c r="Q131" s="248">
        <f>SUM(Q132:Q135)</f>
        <v>0</v>
      </c>
      <c r="R131" s="248"/>
      <c r="S131" s="248"/>
      <c r="T131" s="249"/>
      <c r="U131" s="243"/>
      <c r="V131" s="243">
        <f>SUM(V132:V135)</f>
        <v>1.18</v>
      </c>
      <c r="W131" s="243"/>
      <c r="X131" s="243"/>
      <c r="AG131" t="s">
        <v>129</v>
      </c>
    </row>
    <row r="132" spans="1:60" ht="22.5" outlineLevel="1" x14ac:dyDescent="0.2">
      <c r="A132" s="250">
        <v>26</v>
      </c>
      <c r="B132" s="251" t="s">
        <v>222</v>
      </c>
      <c r="C132" s="269" t="s">
        <v>215</v>
      </c>
      <c r="D132" s="252" t="s">
        <v>216</v>
      </c>
      <c r="E132" s="253">
        <v>1</v>
      </c>
      <c r="F132" s="254"/>
      <c r="G132" s="255">
        <f>ROUND(E132*F132,2)</f>
        <v>0</v>
      </c>
      <c r="H132" s="254"/>
      <c r="I132" s="255">
        <f>ROUND(E132*H132,2)</f>
        <v>0</v>
      </c>
      <c r="J132" s="254"/>
      <c r="K132" s="255">
        <f>ROUND(E132*J132,2)</f>
        <v>0</v>
      </c>
      <c r="L132" s="255">
        <v>15</v>
      </c>
      <c r="M132" s="255">
        <f>G132*(1+L132/100)</f>
        <v>0</v>
      </c>
      <c r="N132" s="255">
        <v>8.0000000000000004E-4</v>
      </c>
      <c r="O132" s="255">
        <f>ROUND(E132*N132,2)</f>
        <v>0</v>
      </c>
      <c r="P132" s="255">
        <v>0</v>
      </c>
      <c r="Q132" s="255">
        <f>ROUND(E132*P132,2)</f>
        <v>0</v>
      </c>
      <c r="R132" s="255"/>
      <c r="S132" s="255" t="s">
        <v>217</v>
      </c>
      <c r="T132" s="256" t="s">
        <v>218</v>
      </c>
      <c r="U132" s="233">
        <v>0.59399999999999997</v>
      </c>
      <c r="V132" s="233">
        <f>ROUND(E132*U132,2)</f>
        <v>0.59</v>
      </c>
      <c r="W132" s="233"/>
      <c r="X132" s="233" t="s">
        <v>134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135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ht="22.5" outlineLevel="1" x14ac:dyDescent="0.2">
      <c r="A133" s="231"/>
      <c r="B133" s="232"/>
      <c r="C133" s="270" t="s">
        <v>219</v>
      </c>
      <c r="D133" s="257"/>
      <c r="E133" s="257"/>
      <c r="F133" s="257"/>
      <c r="G133" s="257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137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58" t="str">
        <f>C133</f>
        <v>Kompletní dodávka a montáž včetně uvedení do provozu, prostupů, zaškolení, seřízení, zkoušek dle příslušných ČSN a dalších pomocných prací a zednických přípomocí</v>
      </c>
      <c r="BB133" s="214"/>
      <c r="BC133" s="214"/>
      <c r="BD133" s="214"/>
      <c r="BE133" s="214"/>
      <c r="BF133" s="214"/>
      <c r="BG133" s="214"/>
      <c r="BH133" s="214"/>
    </row>
    <row r="134" spans="1:60" ht="33.75" outlineLevel="1" x14ac:dyDescent="0.2">
      <c r="A134" s="250">
        <v>27</v>
      </c>
      <c r="B134" s="251" t="s">
        <v>223</v>
      </c>
      <c r="C134" s="269" t="s">
        <v>221</v>
      </c>
      <c r="D134" s="252" t="s">
        <v>216</v>
      </c>
      <c r="E134" s="253">
        <v>1</v>
      </c>
      <c r="F134" s="254"/>
      <c r="G134" s="255">
        <f>ROUND(E134*F134,2)</f>
        <v>0</v>
      </c>
      <c r="H134" s="254"/>
      <c r="I134" s="255">
        <f>ROUND(E134*H134,2)</f>
        <v>0</v>
      </c>
      <c r="J134" s="254"/>
      <c r="K134" s="255">
        <f>ROUND(E134*J134,2)</f>
        <v>0</v>
      </c>
      <c r="L134" s="255">
        <v>15</v>
      </c>
      <c r="M134" s="255">
        <f>G134*(1+L134/100)</f>
        <v>0</v>
      </c>
      <c r="N134" s="255">
        <v>8.0000000000000004E-4</v>
      </c>
      <c r="O134" s="255">
        <f>ROUND(E134*N134,2)</f>
        <v>0</v>
      </c>
      <c r="P134" s="255">
        <v>0</v>
      </c>
      <c r="Q134" s="255">
        <f>ROUND(E134*P134,2)</f>
        <v>0</v>
      </c>
      <c r="R134" s="255"/>
      <c r="S134" s="255" t="s">
        <v>217</v>
      </c>
      <c r="T134" s="256" t="s">
        <v>218</v>
      </c>
      <c r="U134" s="233">
        <v>0.59399999999999997</v>
      </c>
      <c r="V134" s="233">
        <f>ROUND(E134*U134,2)</f>
        <v>0.59</v>
      </c>
      <c r="W134" s="233"/>
      <c r="X134" s="233" t="s">
        <v>134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135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ht="22.5" outlineLevel="1" x14ac:dyDescent="0.2">
      <c r="A135" s="231"/>
      <c r="B135" s="232"/>
      <c r="C135" s="270" t="s">
        <v>219</v>
      </c>
      <c r="D135" s="257"/>
      <c r="E135" s="257"/>
      <c r="F135" s="257"/>
      <c r="G135" s="257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137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58" t="str">
        <f>C135</f>
        <v>Kompletní dodávka a montáž včetně uvedení do provozu, prostupů, zaškolení, seřízení, zkoušek dle příslušných ČSN a dalších pomocných prací a zednických přípomocí</v>
      </c>
      <c r="BB135" s="214"/>
      <c r="BC135" s="214"/>
      <c r="BD135" s="214"/>
      <c r="BE135" s="214"/>
      <c r="BF135" s="214"/>
      <c r="BG135" s="214"/>
      <c r="BH135" s="214"/>
    </row>
    <row r="136" spans="1:60" x14ac:dyDescent="0.2">
      <c r="A136" s="244" t="s">
        <v>128</v>
      </c>
      <c r="B136" s="245" t="s">
        <v>84</v>
      </c>
      <c r="C136" s="268" t="s">
        <v>85</v>
      </c>
      <c r="D136" s="246"/>
      <c r="E136" s="247"/>
      <c r="F136" s="248"/>
      <c r="G136" s="248">
        <f>SUMIF(AG137:AG199,"&lt;&gt;NOR",G137:G199)</f>
        <v>0</v>
      </c>
      <c r="H136" s="248"/>
      <c r="I136" s="248">
        <f>SUM(I137:I199)</f>
        <v>0</v>
      </c>
      <c r="J136" s="248"/>
      <c r="K136" s="248">
        <f>SUM(K137:K199)</f>
        <v>0</v>
      </c>
      <c r="L136" s="248"/>
      <c r="M136" s="248">
        <f>SUM(M137:M199)</f>
        <v>0</v>
      </c>
      <c r="N136" s="248"/>
      <c r="O136" s="248">
        <f>SUM(O137:O199)</f>
        <v>0.08</v>
      </c>
      <c r="P136" s="248"/>
      <c r="Q136" s="248">
        <f>SUM(Q137:Q199)</f>
        <v>0.18</v>
      </c>
      <c r="R136" s="248"/>
      <c r="S136" s="248"/>
      <c r="T136" s="249"/>
      <c r="U136" s="243"/>
      <c r="V136" s="243">
        <f>SUM(V137:V199)</f>
        <v>12.35</v>
      </c>
      <c r="W136" s="243"/>
      <c r="X136" s="243"/>
      <c r="AG136" t="s">
        <v>129</v>
      </c>
    </row>
    <row r="137" spans="1:60" outlineLevel="1" x14ac:dyDescent="0.2">
      <c r="A137" s="250">
        <v>28</v>
      </c>
      <c r="B137" s="251" t="s">
        <v>224</v>
      </c>
      <c r="C137" s="269" t="s">
        <v>225</v>
      </c>
      <c r="D137" s="252" t="s">
        <v>216</v>
      </c>
      <c r="E137" s="253">
        <v>1</v>
      </c>
      <c r="F137" s="254"/>
      <c r="G137" s="255">
        <f>ROUND(E137*F137,2)</f>
        <v>0</v>
      </c>
      <c r="H137" s="254"/>
      <c r="I137" s="255">
        <f>ROUND(E137*H137,2)</f>
        <v>0</v>
      </c>
      <c r="J137" s="254"/>
      <c r="K137" s="255">
        <f>ROUND(E137*J137,2)</f>
        <v>0</v>
      </c>
      <c r="L137" s="255">
        <v>15</v>
      </c>
      <c r="M137" s="255">
        <f>G137*(1+L137/100)</f>
        <v>0</v>
      </c>
      <c r="N137" s="255">
        <v>0</v>
      </c>
      <c r="O137" s="255">
        <f>ROUND(E137*N137,2)</f>
        <v>0</v>
      </c>
      <c r="P137" s="255">
        <v>8.5999999999999998E-4</v>
      </c>
      <c r="Q137" s="255">
        <f>ROUND(E137*P137,2)</f>
        <v>0</v>
      </c>
      <c r="R137" s="255"/>
      <c r="S137" s="255" t="s">
        <v>133</v>
      </c>
      <c r="T137" s="256" t="s">
        <v>133</v>
      </c>
      <c r="U137" s="233">
        <v>0.222</v>
      </c>
      <c r="V137" s="233">
        <f>ROUND(E137*U137,2)</f>
        <v>0.22</v>
      </c>
      <c r="W137" s="233"/>
      <c r="X137" s="233" t="s">
        <v>134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135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31"/>
      <c r="B138" s="232"/>
      <c r="C138" s="271" t="s">
        <v>138</v>
      </c>
      <c r="D138" s="237"/>
      <c r="E138" s="238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139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31"/>
      <c r="B139" s="232"/>
      <c r="C139" s="271" t="s">
        <v>226</v>
      </c>
      <c r="D139" s="237"/>
      <c r="E139" s="238">
        <v>1</v>
      </c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139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31"/>
      <c r="B140" s="232"/>
      <c r="C140" s="272" t="s">
        <v>141</v>
      </c>
      <c r="D140" s="239"/>
      <c r="E140" s="240">
        <v>1</v>
      </c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139</v>
      </c>
      <c r="AH140" s="214">
        <v>1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50">
        <v>29</v>
      </c>
      <c r="B141" s="251" t="s">
        <v>227</v>
      </c>
      <c r="C141" s="269" t="s">
        <v>228</v>
      </c>
      <c r="D141" s="252" t="s">
        <v>157</v>
      </c>
      <c r="E141" s="253">
        <v>1</v>
      </c>
      <c r="F141" s="254"/>
      <c r="G141" s="255">
        <f>ROUND(E141*F141,2)</f>
        <v>0</v>
      </c>
      <c r="H141" s="254"/>
      <c r="I141" s="255">
        <f>ROUND(E141*H141,2)</f>
        <v>0</v>
      </c>
      <c r="J141" s="254"/>
      <c r="K141" s="255">
        <f>ROUND(E141*J141,2)</f>
        <v>0</v>
      </c>
      <c r="L141" s="255">
        <v>15</v>
      </c>
      <c r="M141" s="255">
        <f>G141*(1+L141/100)</f>
        <v>0</v>
      </c>
      <c r="N141" s="255">
        <v>4.0000000000000003E-5</v>
      </c>
      <c r="O141" s="255">
        <f>ROUND(E141*N141,2)</f>
        <v>0</v>
      </c>
      <c r="P141" s="255">
        <v>0</v>
      </c>
      <c r="Q141" s="255">
        <f>ROUND(E141*P141,2)</f>
        <v>0</v>
      </c>
      <c r="R141" s="255"/>
      <c r="S141" s="255" t="s">
        <v>133</v>
      </c>
      <c r="T141" s="256" t="s">
        <v>133</v>
      </c>
      <c r="U141" s="233">
        <v>0.44500000000000001</v>
      </c>
      <c r="V141" s="233">
        <f>ROUND(E141*U141,2)</f>
        <v>0.45</v>
      </c>
      <c r="W141" s="233"/>
      <c r="X141" s="233" t="s">
        <v>134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135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31"/>
      <c r="B142" s="232"/>
      <c r="C142" s="271" t="s">
        <v>138</v>
      </c>
      <c r="D142" s="237"/>
      <c r="E142" s="238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139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31"/>
      <c r="B143" s="232"/>
      <c r="C143" s="271" t="s">
        <v>226</v>
      </c>
      <c r="D143" s="237"/>
      <c r="E143" s="238">
        <v>1</v>
      </c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139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31"/>
      <c r="B144" s="232"/>
      <c r="C144" s="272" t="s">
        <v>141</v>
      </c>
      <c r="D144" s="239"/>
      <c r="E144" s="240">
        <v>1</v>
      </c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139</v>
      </c>
      <c r="AH144" s="214">
        <v>1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33.75" outlineLevel="1" x14ac:dyDescent="0.2">
      <c r="A145" s="250">
        <v>30</v>
      </c>
      <c r="B145" s="251" t="s">
        <v>229</v>
      </c>
      <c r="C145" s="269" t="s">
        <v>230</v>
      </c>
      <c r="D145" s="252" t="s">
        <v>157</v>
      </c>
      <c r="E145" s="253">
        <v>1</v>
      </c>
      <c r="F145" s="254"/>
      <c r="G145" s="255">
        <f>ROUND(E145*F145,2)</f>
        <v>0</v>
      </c>
      <c r="H145" s="254"/>
      <c r="I145" s="255">
        <f>ROUND(E145*H145,2)</f>
        <v>0</v>
      </c>
      <c r="J145" s="254"/>
      <c r="K145" s="255">
        <f>ROUND(E145*J145,2)</f>
        <v>0</v>
      </c>
      <c r="L145" s="255">
        <v>15</v>
      </c>
      <c r="M145" s="255">
        <f>G145*(1+L145/100)</f>
        <v>0</v>
      </c>
      <c r="N145" s="255">
        <v>1.2999999999999999E-3</v>
      </c>
      <c r="O145" s="255">
        <f>ROUND(E145*N145,2)</f>
        <v>0</v>
      </c>
      <c r="P145" s="255">
        <v>0</v>
      </c>
      <c r="Q145" s="255">
        <f>ROUND(E145*P145,2)</f>
        <v>0</v>
      </c>
      <c r="R145" s="255" t="s">
        <v>231</v>
      </c>
      <c r="S145" s="255" t="s">
        <v>133</v>
      </c>
      <c r="T145" s="256" t="s">
        <v>133</v>
      </c>
      <c r="U145" s="233">
        <v>0</v>
      </c>
      <c r="V145" s="233">
        <f>ROUND(E145*U145,2)</f>
        <v>0</v>
      </c>
      <c r="W145" s="233"/>
      <c r="X145" s="233" t="s">
        <v>232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233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31"/>
      <c r="B146" s="232"/>
      <c r="C146" s="271" t="s">
        <v>138</v>
      </c>
      <c r="D146" s="237"/>
      <c r="E146" s="238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139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31"/>
      <c r="B147" s="232"/>
      <c r="C147" s="271" t="s">
        <v>226</v>
      </c>
      <c r="D147" s="237"/>
      <c r="E147" s="238">
        <v>1</v>
      </c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139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31"/>
      <c r="B148" s="232"/>
      <c r="C148" s="272" t="s">
        <v>141</v>
      </c>
      <c r="D148" s="239"/>
      <c r="E148" s="240">
        <v>1</v>
      </c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139</v>
      </c>
      <c r="AH148" s="214">
        <v>1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50">
        <v>31</v>
      </c>
      <c r="B149" s="251" t="s">
        <v>234</v>
      </c>
      <c r="C149" s="269" t="s">
        <v>235</v>
      </c>
      <c r="D149" s="252" t="s">
        <v>216</v>
      </c>
      <c r="E149" s="253">
        <v>1</v>
      </c>
      <c r="F149" s="254"/>
      <c r="G149" s="255">
        <f>ROUND(E149*F149,2)</f>
        <v>0</v>
      </c>
      <c r="H149" s="254"/>
      <c r="I149" s="255">
        <f>ROUND(E149*H149,2)</f>
        <v>0</v>
      </c>
      <c r="J149" s="254"/>
      <c r="K149" s="255">
        <f>ROUND(E149*J149,2)</f>
        <v>0</v>
      </c>
      <c r="L149" s="255">
        <v>15</v>
      </c>
      <c r="M149" s="255">
        <f>G149*(1+L149/100)</f>
        <v>0</v>
      </c>
      <c r="N149" s="255">
        <v>0</v>
      </c>
      <c r="O149" s="255">
        <f>ROUND(E149*N149,2)</f>
        <v>0</v>
      </c>
      <c r="P149" s="255">
        <v>1.9460000000000002E-2</v>
      </c>
      <c r="Q149" s="255">
        <f>ROUND(E149*P149,2)</f>
        <v>0.02</v>
      </c>
      <c r="R149" s="255"/>
      <c r="S149" s="255" t="s">
        <v>133</v>
      </c>
      <c r="T149" s="256" t="s">
        <v>133</v>
      </c>
      <c r="U149" s="233">
        <v>0.38200000000000001</v>
      </c>
      <c r="V149" s="233">
        <f>ROUND(E149*U149,2)</f>
        <v>0.38</v>
      </c>
      <c r="W149" s="233"/>
      <c r="X149" s="233" t="s">
        <v>134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135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1"/>
      <c r="B150" s="232"/>
      <c r="C150" s="271" t="s">
        <v>138</v>
      </c>
      <c r="D150" s="237"/>
      <c r="E150" s="238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139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31"/>
      <c r="B151" s="232"/>
      <c r="C151" s="271" t="s">
        <v>226</v>
      </c>
      <c r="D151" s="237"/>
      <c r="E151" s="238">
        <v>1</v>
      </c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139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1"/>
      <c r="B152" s="232"/>
      <c r="C152" s="272" t="s">
        <v>141</v>
      </c>
      <c r="D152" s="239"/>
      <c r="E152" s="240">
        <v>1</v>
      </c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139</v>
      </c>
      <c r="AH152" s="214">
        <v>1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50">
        <v>32</v>
      </c>
      <c r="B153" s="251" t="s">
        <v>236</v>
      </c>
      <c r="C153" s="269" t="s">
        <v>237</v>
      </c>
      <c r="D153" s="252" t="s">
        <v>216</v>
      </c>
      <c r="E153" s="253">
        <v>1</v>
      </c>
      <c r="F153" s="254"/>
      <c r="G153" s="255">
        <f>ROUND(E153*F153,2)</f>
        <v>0</v>
      </c>
      <c r="H153" s="254"/>
      <c r="I153" s="255">
        <f>ROUND(E153*H153,2)</f>
        <v>0</v>
      </c>
      <c r="J153" s="254"/>
      <c r="K153" s="255">
        <f>ROUND(E153*J153,2)</f>
        <v>0</v>
      </c>
      <c r="L153" s="255">
        <v>15</v>
      </c>
      <c r="M153" s="255">
        <f>G153*(1+L153/100)</f>
        <v>0</v>
      </c>
      <c r="N153" s="255">
        <v>1.41E-3</v>
      </c>
      <c r="O153" s="255">
        <f>ROUND(E153*N153,2)</f>
        <v>0</v>
      </c>
      <c r="P153" s="255">
        <v>0</v>
      </c>
      <c r="Q153" s="255">
        <f>ROUND(E153*P153,2)</f>
        <v>0</v>
      </c>
      <c r="R153" s="255"/>
      <c r="S153" s="255" t="s">
        <v>133</v>
      </c>
      <c r="T153" s="256" t="s">
        <v>133</v>
      </c>
      <c r="U153" s="233">
        <v>1.575</v>
      </c>
      <c r="V153" s="233">
        <f>ROUND(E153*U153,2)</f>
        <v>1.58</v>
      </c>
      <c r="W153" s="233"/>
      <c r="X153" s="233" t="s">
        <v>134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135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1"/>
      <c r="B154" s="232"/>
      <c r="C154" s="270" t="s">
        <v>238</v>
      </c>
      <c r="D154" s="257"/>
      <c r="E154" s="257"/>
      <c r="F154" s="257"/>
      <c r="G154" s="257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137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31"/>
      <c r="B155" s="232"/>
      <c r="C155" s="271" t="s">
        <v>138</v>
      </c>
      <c r="D155" s="237"/>
      <c r="E155" s="238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139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/>
      <c r="B156" s="232"/>
      <c r="C156" s="271" t="s">
        <v>226</v>
      </c>
      <c r="D156" s="237"/>
      <c r="E156" s="238">
        <v>1</v>
      </c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139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31"/>
      <c r="B157" s="232"/>
      <c r="C157" s="272" t="s">
        <v>141</v>
      </c>
      <c r="D157" s="239"/>
      <c r="E157" s="240">
        <v>1</v>
      </c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139</v>
      </c>
      <c r="AH157" s="214">
        <v>1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50">
        <v>33</v>
      </c>
      <c r="B158" s="251" t="s">
        <v>239</v>
      </c>
      <c r="C158" s="269" t="s">
        <v>240</v>
      </c>
      <c r="D158" s="252" t="s">
        <v>157</v>
      </c>
      <c r="E158" s="253">
        <v>1</v>
      </c>
      <c r="F158" s="254"/>
      <c r="G158" s="255">
        <f>ROUND(E158*F158,2)</f>
        <v>0</v>
      </c>
      <c r="H158" s="254"/>
      <c r="I158" s="255">
        <f>ROUND(E158*H158,2)</f>
        <v>0</v>
      </c>
      <c r="J158" s="254"/>
      <c r="K158" s="255">
        <f>ROUND(E158*J158,2)</f>
        <v>0</v>
      </c>
      <c r="L158" s="255">
        <v>15</v>
      </c>
      <c r="M158" s="255">
        <f>G158*(1+L158/100)</f>
        <v>0</v>
      </c>
      <c r="N158" s="255">
        <v>0.02</v>
      </c>
      <c r="O158" s="255">
        <f>ROUND(E158*N158,2)</f>
        <v>0.02</v>
      </c>
      <c r="P158" s="255">
        <v>0</v>
      </c>
      <c r="Q158" s="255">
        <f>ROUND(E158*P158,2)</f>
        <v>0</v>
      </c>
      <c r="R158" s="255" t="s">
        <v>231</v>
      </c>
      <c r="S158" s="255" t="s">
        <v>133</v>
      </c>
      <c r="T158" s="256" t="s">
        <v>133</v>
      </c>
      <c r="U158" s="233">
        <v>0</v>
      </c>
      <c r="V158" s="233">
        <f>ROUND(E158*U158,2)</f>
        <v>0</v>
      </c>
      <c r="W158" s="233"/>
      <c r="X158" s="233" t="s">
        <v>232</v>
      </c>
      <c r="Y158" s="214"/>
      <c r="Z158" s="214"/>
      <c r="AA158" s="214"/>
      <c r="AB158" s="214"/>
      <c r="AC158" s="214"/>
      <c r="AD158" s="214"/>
      <c r="AE158" s="214"/>
      <c r="AF158" s="214"/>
      <c r="AG158" s="214" t="s">
        <v>233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31"/>
      <c r="B159" s="232"/>
      <c r="C159" s="271" t="s">
        <v>138</v>
      </c>
      <c r="D159" s="237"/>
      <c r="E159" s="238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139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31"/>
      <c r="B160" s="232"/>
      <c r="C160" s="271" t="s">
        <v>226</v>
      </c>
      <c r="D160" s="237"/>
      <c r="E160" s="238">
        <v>1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139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31"/>
      <c r="B161" s="232"/>
      <c r="C161" s="272" t="s">
        <v>141</v>
      </c>
      <c r="D161" s="239"/>
      <c r="E161" s="240">
        <v>1</v>
      </c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139</v>
      </c>
      <c r="AH161" s="214">
        <v>1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50">
        <v>34</v>
      </c>
      <c r="B162" s="251" t="s">
        <v>241</v>
      </c>
      <c r="C162" s="269" t="s">
        <v>242</v>
      </c>
      <c r="D162" s="252" t="s">
        <v>216</v>
      </c>
      <c r="E162" s="253">
        <v>1</v>
      </c>
      <c r="F162" s="254"/>
      <c r="G162" s="255">
        <f>ROUND(E162*F162,2)</f>
        <v>0</v>
      </c>
      <c r="H162" s="254"/>
      <c r="I162" s="255">
        <f>ROUND(E162*H162,2)</f>
        <v>0</v>
      </c>
      <c r="J162" s="254"/>
      <c r="K162" s="255">
        <f>ROUND(E162*J162,2)</f>
        <v>0</v>
      </c>
      <c r="L162" s="255">
        <v>15</v>
      </c>
      <c r="M162" s="255">
        <f>G162*(1+L162/100)</f>
        <v>0</v>
      </c>
      <c r="N162" s="255">
        <v>0</v>
      </c>
      <c r="O162" s="255">
        <f>ROUND(E162*N162,2)</f>
        <v>0</v>
      </c>
      <c r="P162" s="255">
        <v>0.125</v>
      </c>
      <c r="Q162" s="255">
        <f>ROUND(E162*P162,2)</f>
        <v>0.13</v>
      </c>
      <c r="R162" s="255"/>
      <c r="S162" s="255" t="s">
        <v>133</v>
      </c>
      <c r="T162" s="256" t="s">
        <v>133</v>
      </c>
      <c r="U162" s="233">
        <v>1.1499999999999999</v>
      </c>
      <c r="V162" s="233">
        <f>ROUND(E162*U162,2)</f>
        <v>1.1499999999999999</v>
      </c>
      <c r="W162" s="233"/>
      <c r="X162" s="233" t="s">
        <v>134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135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31"/>
      <c r="B163" s="232"/>
      <c r="C163" s="271" t="s">
        <v>138</v>
      </c>
      <c r="D163" s="237"/>
      <c r="E163" s="238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139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31"/>
      <c r="B164" s="232"/>
      <c r="C164" s="271" t="s">
        <v>226</v>
      </c>
      <c r="D164" s="237"/>
      <c r="E164" s="238">
        <v>1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139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31"/>
      <c r="B165" s="232"/>
      <c r="C165" s="272" t="s">
        <v>141</v>
      </c>
      <c r="D165" s="239"/>
      <c r="E165" s="240">
        <v>1</v>
      </c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139</v>
      </c>
      <c r="AH165" s="214">
        <v>1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50">
        <v>35</v>
      </c>
      <c r="B166" s="251" t="s">
        <v>243</v>
      </c>
      <c r="C166" s="269" t="s">
        <v>244</v>
      </c>
      <c r="D166" s="252" t="s">
        <v>157</v>
      </c>
      <c r="E166" s="253">
        <v>1</v>
      </c>
      <c r="F166" s="254"/>
      <c r="G166" s="255">
        <f>ROUND(E166*F166,2)</f>
        <v>0</v>
      </c>
      <c r="H166" s="254"/>
      <c r="I166" s="255">
        <f>ROUND(E166*H166,2)</f>
        <v>0</v>
      </c>
      <c r="J166" s="254"/>
      <c r="K166" s="255">
        <f>ROUND(E166*J166,2)</f>
        <v>0</v>
      </c>
      <c r="L166" s="255">
        <v>15</v>
      </c>
      <c r="M166" s="255">
        <f>G166*(1+L166/100)</f>
        <v>0</v>
      </c>
      <c r="N166" s="255">
        <v>0</v>
      </c>
      <c r="O166" s="255">
        <f>ROUND(E166*N166,2)</f>
        <v>0</v>
      </c>
      <c r="P166" s="255">
        <v>2.2499999999999998E-3</v>
      </c>
      <c r="Q166" s="255">
        <f>ROUND(E166*P166,2)</f>
        <v>0</v>
      </c>
      <c r="R166" s="255"/>
      <c r="S166" s="255" t="s">
        <v>133</v>
      </c>
      <c r="T166" s="256" t="s">
        <v>133</v>
      </c>
      <c r="U166" s="233">
        <v>0.40699999999999997</v>
      </c>
      <c r="V166" s="233">
        <f>ROUND(E166*U166,2)</f>
        <v>0.41</v>
      </c>
      <c r="W166" s="233"/>
      <c r="X166" s="233" t="s">
        <v>134</v>
      </c>
      <c r="Y166" s="214"/>
      <c r="Z166" s="214"/>
      <c r="AA166" s="214"/>
      <c r="AB166" s="214"/>
      <c r="AC166" s="214"/>
      <c r="AD166" s="214"/>
      <c r="AE166" s="214"/>
      <c r="AF166" s="214"/>
      <c r="AG166" s="214" t="s">
        <v>135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31"/>
      <c r="B167" s="232"/>
      <c r="C167" s="271" t="s">
        <v>138</v>
      </c>
      <c r="D167" s="237"/>
      <c r="E167" s="238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139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31"/>
      <c r="B168" s="232"/>
      <c r="C168" s="271" t="s">
        <v>226</v>
      </c>
      <c r="D168" s="237"/>
      <c r="E168" s="238">
        <v>1</v>
      </c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139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31"/>
      <c r="B169" s="232"/>
      <c r="C169" s="272" t="s">
        <v>141</v>
      </c>
      <c r="D169" s="239"/>
      <c r="E169" s="240">
        <v>1</v>
      </c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139</v>
      </c>
      <c r="AH169" s="214">
        <v>1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50">
        <v>36</v>
      </c>
      <c r="B170" s="251" t="s">
        <v>245</v>
      </c>
      <c r="C170" s="269" t="s">
        <v>246</v>
      </c>
      <c r="D170" s="252" t="s">
        <v>157</v>
      </c>
      <c r="E170" s="253">
        <v>1</v>
      </c>
      <c r="F170" s="254"/>
      <c r="G170" s="255">
        <f>ROUND(E170*F170,2)</f>
        <v>0</v>
      </c>
      <c r="H170" s="254"/>
      <c r="I170" s="255">
        <f>ROUND(E170*H170,2)</f>
        <v>0</v>
      </c>
      <c r="J170" s="254"/>
      <c r="K170" s="255">
        <f>ROUND(E170*J170,2)</f>
        <v>0</v>
      </c>
      <c r="L170" s="255">
        <v>15</v>
      </c>
      <c r="M170" s="255">
        <f>G170*(1+L170/100)</f>
        <v>0</v>
      </c>
      <c r="N170" s="255">
        <v>2.0000000000000002E-5</v>
      </c>
      <c r="O170" s="255">
        <f>ROUND(E170*N170,2)</f>
        <v>0</v>
      </c>
      <c r="P170" s="255">
        <v>0</v>
      </c>
      <c r="Q170" s="255">
        <f>ROUND(E170*P170,2)</f>
        <v>0</v>
      </c>
      <c r="R170" s="255"/>
      <c r="S170" s="255" t="s">
        <v>133</v>
      </c>
      <c r="T170" s="256" t="s">
        <v>133</v>
      </c>
      <c r="U170" s="233">
        <v>0.16800000000000001</v>
      </c>
      <c r="V170" s="233">
        <f>ROUND(E170*U170,2)</f>
        <v>0.17</v>
      </c>
      <c r="W170" s="233"/>
      <c r="X170" s="233" t="s">
        <v>134</v>
      </c>
      <c r="Y170" s="214"/>
      <c r="Z170" s="214"/>
      <c r="AA170" s="214"/>
      <c r="AB170" s="214"/>
      <c r="AC170" s="214"/>
      <c r="AD170" s="214"/>
      <c r="AE170" s="214"/>
      <c r="AF170" s="214"/>
      <c r="AG170" s="214" t="s">
        <v>135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31"/>
      <c r="B171" s="232"/>
      <c r="C171" s="271" t="s">
        <v>138</v>
      </c>
      <c r="D171" s="237"/>
      <c r="E171" s="238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139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31"/>
      <c r="B172" s="232"/>
      <c r="C172" s="271" t="s">
        <v>226</v>
      </c>
      <c r="D172" s="237"/>
      <c r="E172" s="238">
        <v>1</v>
      </c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139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31"/>
      <c r="B173" s="232"/>
      <c r="C173" s="272" t="s">
        <v>141</v>
      </c>
      <c r="D173" s="239"/>
      <c r="E173" s="240">
        <v>1</v>
      </c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139</v>
      </c>
      <c r="AH173" s="214">
        <v>1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50">
        <v>37</v>
      </c>
      <c r="B174" s="251" t="s">
        <v>247</v>
      </c>
      <c r="C174" s="269" t="s">
        <v>248</v>
      </c>
      <c r="D174" s="252" t="s">
        <v>157</v>
      </c>
      <c r="E174" s="253">
        <v>1</v>
      </c>
      <c r="F174" s="254"/>
      <c r="G174" s="255">
        <f>ROUND(E174*F174,2)</f>
        <v>0</v>
      </c>
      <c r="H174" s="254"/>
      <c r="I174" s="255">
        <f>ROUND(E174*H174,2)</f>
        <v>0</v>
      </c>
      <c r="J174" s="254"/>
      <c r="K174" s="255">
        <f>ROUND(E174*J174,2)</f>
        <v>0</v>
      </c>
      <c r="L174" s="255">
        <v>15</v>
      </c>
      <c r="M174" s="255">
        <f>G174*(1+L174/100)</f>
        <v>0</v>
      </c>
      <c r="N174" s="255">
        <v>8.0000000000000004E-4</v>
      </c>
      <c r="O174" s="255">
        <f>ROUND(E174*N174,2)</f>
        <v>0</v>
      </c>
      <c r="P174" s="255">
        <v>0</v>
      </c>
      <c r="Q174" s="255">
        <f>ROUND(E174*P174,2)</f>
        <v>0</v>
      </c>
      <c r="R174" s="255" t="s">
        <v>231</v>
      </c>
      <c r="S174" s="255" t="s">
        <v>133</v>
      </c>
      <c r="T174" s="256" t="s">
        <v>133</v>
      </c>
      <c r="U174" s="233">
        <v>0</v>
      </c>
      <c r="V174" s="233">
        <f>ROUND(E174*U174,2)</f>
        <v>0</v>
      </c>
      <c r="W174" s="233"/>
      <c r="X174" s="233" t="s">
        <v>232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233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/>
      <c r="B175" s="232"/>
      <c r="C175" s="271" t="s">
        <v>138</v>
      </c>
      <c r="D175" s="237"/>
      <c r="E175" s="238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139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31"/>
      <c r="B176" s="232"/>
      <c r="C176" s="271" t="s">
        <v>226</v>
      </c>
      <c r="D176" s="237"/>
      <c r="E176" s="238">
        <v>1</v>
      </c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139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31"/>
      <c r="B177" s="232"/>
      <c r="C177" s="272" t="s">
        <v>141</v>
      </c>
      <c r="D177" s="239"/>
      <c r="E177" s="240">
        <v>1</v>
      </c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139</v>
      </c>
      <c r="AH177" s="214">
        <v>1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50">
        <v>38</v>
      </c>
      <c r="B178" s="251" t="s">
        <v>249</v>
      </c>
      <c r="C178" s="269" t="s">
        <v>250</v>
      </c>
      <c r="D178" s="252" t="s">
        <v>216</v>
      </c>
      <c r="E178" s="253">
        <v>1</v>
      </c>
      <c r="F178" s="254"/>
      <c r="G178" s="255">
        <f>ROUND(E178*F178,2)</f>
        <v>0</v>
      </c>
      <c r="H178" s="254"/>
      <c r="I178" s="255">
        <f>ROUND(E178*H178,2)</f>
        <v>0</v>
      </c>
      <c r="J178" s="254"/>
      <c r="K178" s="255">
        <f>ROUND(E178*J178,2)</f>
        <v>0</v>
      </c>
      <c r="L178" s="255">
        <v>15</v>
      </c>
      <c r="M178" s="255">
        <f>G178*(1+L178/100)</f>
        <v>0</v>
      </c>
      <c r="N178" s="255">
        <v>1.7000000000000001E-4</v>
      </c>
      <c r="O178" s="255">
        <f>ROUND(E178*N178,2)</f>
        <v>0</v>
      </c>
      <c r="P178" s="255">
        <v>0</v>
      </c>
      <c r="Q178" s="255">
        <f>ROUND(E178*P178,2)</f>
        <v>0</v>
      </c>
      <c r="R178" s="255"/>
      <c r="S178" s="255" t="s">
        <v>133</v>
      </c>
      <c r="T178" s="256" t="s">
        <v>133</v>
      </c>
      <c r="U178" s="233">
        <v>2.9</v>
      </c>
      <c r="V178" s="233">
        <f>ROUND(E178*U178,2)</f>
        <v>2.9</v>
      </c>
      <c r="W178" s="233"/>
      <c r="X178" s="233" t="s">
        <v>134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135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31"/>
      <c r="B179" s="232"/>
      <c r="C179" s="271" t="s">
        <v>138</v>
      </c>
      <c r="D179" s="237"/>
      <c r="E179" s="238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139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31"/>
      <c r="B180" s="232"/>
      <c r="C180" s="271" t="s">
        <v>226</v>
      </c>
      <c r="D180" s="237"/>
      <c r="E180" s="238">
        <v>1</v>
      </c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139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1"/>
      <c r="B181" s="232"/>
      <c r="C181" s="272" t="s">
        <v>141</v>
      </c>
      <c r="D181" s="239"/>
      <c r="E181" s="240">
        <v>1</v>
      </c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139</v>
      </c>
      <c r="AH181" s="214">
        <v>1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ht="22.5" outlineLevel="1" x14ac:dyDescent="0.2">
      <c r="A182" s="250">
        <v>39</v>
      </c>
      <c r="B182" s="251" t="s">
        <v>251</v>
      </c>
      <c r="C182" s="269" t="s">
        <v>252</v>
      </c>
      <c r="D182" s="252" t="s">
        <v>157</v>
      </c>
      <c r="E182" s="253">
        <v>1</v>
      </c>
      <c r="F182" s="254"/>
      <c r="G182" s="255">
        <f>ROUND(E182*F182,2)</f>
        <v>0</v>
      </c>
      <c r="H182" s="254"/>
      <c r="I182" s="255">
        <f>ROUND(E182*H182,2)</f>
        <v>0</v>
      </c>
      <c r="J182" s="254"/>
      <c r="K182" s="255">
        <f>ROUND(E182*J182,2)</f>
        <v>0</v>
      </c>
      <c r="L182" s="255">
        <v>15</v>
      </c>
      <c r="M182" s="255">
        <f>G182*(1+L182/100)</f>
        <v>0</v>
      </c>
      <c r="N182" s="255">
        <v>3.7499999999999999E-2</v>
      </c>
      <c r="O182" s="255">
        <f>ROUND(E182*N182,2)</f>
        <v>0.04</v>
      </c>
      <c r="P182" s="255">
        <v>0</v>
      </c>
      <c r="Q182" s="255">
        <f>ROUND(E182*P182,2)</f>
        <v>0</v>
      </c>
      <c r="R182" s="255" t="s">
        <v>231</v>
      </c>
      <c r="S182" s="255" t="s">
        <v>133</v>
      </c>
      <c r="T182" s="256" t="s">
        <v>133</v>
      </c>
      <c r="U182" s="233">
        <v>0</v>
      </c>
      <c r="V182" s="233">
        <f>ROUND(E182*U182,2)</f>
        <v>0</v>
      </c>
      <c r="W182" s="233"/>
      <c r="X182" s="233" t="s">
        <v>232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233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31"/>
      <c r="B183" s="232"/>
      <c r="C183" s="270" t="s">
        <v>253</v>
      </c>
      <c r="D183" s="257"/>
      <c r="E183" s="257"/>
      <c r="F183" s="257"/>
      <c r="G183" s="257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137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31"/>
      <c r="B184" s="232"/>
      <c r="C184" s="271" t="s">
        <v>138</v>
      </c>
      <c r="D184" s="237"/>
      <c r="E184" s="238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139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31"/>
      <c r="B185" s="232"/>
      <c r="C185" s="271" t="s">
        <v>226</v>
      </c>
      <c r="D185" s="237"/>
      <c r="E185" s="238">
        <v>1</v>
      </c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139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31"/>
      <c r="B186" s="232"/>
      <c r="C186" s="272" t="s">
        <v>141</v>
      </c>
      <c r="D186" s="239"/>
      <c r="E186" s="240">
        <v>1</v>
      </c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139</v>
      </c>
      <c r="AH186" s="214">
        <v>1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50">
        <v>40</v>
      </c>
      <c r="B187" s="251" t="s">
        <v>254</v>
      </c>
      <c r="C187" s="269" t="s">
        <v>255</v>
      </c>
      <c r="D187" s="252" t="s">
        <v>216</v>
      </c>
      <c r="E187" s="253">
        <v>1</v>
      </c>
      <c r="F187" s="254"/>
      <c r="G187" s="255">
        <f>ROUND(E187*F187,2)</f>
        <v>0</v>
      </c>
      <c r="H187" s="254"/>
      <c r="I187" s="255">
        <f>ROUND(E187*H187,2)</f>
        <v>0</v>
      </c>
      <c r="J187" s="254"/>
      <c r="K187" s="255">
        <f>ROUND(E187*J187,2)</f>
        <v>0</v>
      </c>
      <c r="L187" s="255">
        <v>15</v>
      </c>
      <c r="M187" s="255">
        <f>G187*(1+L187/100)</f>
        <v>0</v>
      </c>
      <c r="N187" s="255">
        <v>2.0000000000000001E-4</v>
      </c>
      <c r="O187" s="255">
        <f>ROUND(E187*N187,2)</f>
        <v>0</v>
      </c>
      <c r="P187" s="255">
        <v>0</v>
      </c>
      <c r="Q187" s="255">
        <f>ROUND(E187*P187,2)</f>
        <v>0</v>
      </c>
      <c r="R187" s="255"/>
      <c r="S187" s="255" t="s">
        <v>133</v>
      </c>
      <c r="T187" s="256" t="s">
        <v>133</v>
      </c>
      <c r="U187" s="233">
        <v>4.5</v>
      </c>
      <c r="V187" s="233">
        <f>ROUND(E187*U187,2)</f>
        <v>4.5</v>
      </c>
      <c r="W187" s="233"/>
      <c r="X187" s="233" t="s">
        <v>134</v>
      </c>
      <c r="Y187" s="214"/>
      <c r="Z187" s="214"/>
      <c r="AA187" s="214"/>
      <c r="AB187" s="214"/>
      <c r="AC187" s="214"/>
      <c r="AD187" s="214"/>
      <c r="AE187" s="214"/>
      <c r="AF187" s="214"/>
      <c r="AG187" s="214" t="s">
        <v>135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31"/>
      <c r="B188" s="232"/>
      <c r="C188" s="271" t="s">
        <v>138</v>
      </c>
      <c r="D188" s="237"/>
      <c r="E188" s="238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139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31"/>
      <c r="B189" s="232"/>
      <c r="C189" s="271" t="s">
        <v>226</v>
      </c>
      <c r="D189" s="237"/>
      <c r="E189" s="238">
        <v>1</v>
      </c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139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31"/>
      <c r="B190" s="232"/>
      <c r="C190" s="272" t="s">
        <v>141</v>
      </c>
      <c r="D190" s="239"/>
      <c r="E190" s="240">
        <v>1</v>
      </c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139</v>
      </c>
      <c r="AH190" s="214">
        <v>1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50">
        <v>41</v>
      </c>
      <c r="B191" s="251" t="s">
        <v>256</v>
      </c>
      <c r="C191" s="269" t="s">
        <v>257</v>
      </c>
      <c r="D191" s="252" t="s">
        <v>157</v>
      </c>
      <c r="E191" s="253">
        <v>1</v>
      </c>
      <c r="F191" s="254"/>
      <c r="G191" s="255">
        <f>ROUND(E191*F191,2)</f>
        <v>0</v>
      </c>
      <c r="H191" s="254"/>
      <c r="I191" s="255">
        <f>ROUND(E191*H191,2)</f>
        <v>0</v>
      </c>
      <c r="J191" s="254"/>
      <c r="K191" s="255">
        <f>ROUND(E191*J191,2)</f>
        <v>0</v>
      </c>
      <c r="L191" s="255">
        <v>15</v>
      </c>
      <c r="M191" s="255">
        <f>G191*(1+L191/100)</f>
        <v>0</v>
      </c>
      <c r="N191" s="255">
        <v>1.6E-2</v>
      </c>
      <c r="O191" s="255">
        <f>ROUND(E191*N191,2)</f>
        <v>0.02</v>
      </c>
      <c r="P191" s="255">
        <v>0</v>
      </c>
      <c r="Q191" s="255">
        <f>ROUND(E191*P191,2)</f>
        <v>0</v>
      </c>
      <c r="R191" s="255" t="s">
        <v>231</v>
      </c>
      <c r="S191" s="255" t="s">
        <v>133</v>
      </c>
      <c r="T191" s="256" t="s">
        <v>133</v>
      </c>
      <c r="U191" s="233">
        <v>0</v>
      </c>
      <c r="V191" s="233">
        <f>ROUND(E191*U191,2)</f>
        <v>0</v>
      </c>
      <c r="W191" s="233"/>
      <c r="X191" s="233" t="s">
        <v>232</v>
      </c>
      <c r="Y191" s="214"/>
      <c r="Z191" s="214"/>
      <c r="AA191" s="214"/>
      <c r="AB191" s="214"/>
      <c r="AC191" s="214"/>
      <c r="AD191" s="214"/>
      <c r="AE191" s="214"/>
      <c r="AF191" s="214"/>
      <c r="AG191" s="214" t="s">
        <v>233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31"/>
      <c r="B192" s="232"/>
      <c r="C192" s="271" t="s">
        <v>138</v>
      </c>
      <c r="D192" s="237"/>
      <c r="E192" s="238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139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31"/>
      <c r="B193" s="232"/>
      <c r="C193" s="271" t="s">
        <v>226</v>
      </c>
      <c r="D193" s="237"/>
      <c r="E193" s="238">
        <v>1</v>
      </c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139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31"/>
      <c r="B194" s="232"/>
      <c r="C194" s="272" t="s">
        <v>141</v>
      </c>
      <c r="D194" s="239"/>
      <c r="E194" s="240">
        <v>1</v>
      </c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139</v>
      </c>
      <c r="AH194" s="214">
        <v>1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50">
        <v>42</v>
      </c>
      <c r="B195" s="251" t="s">
        <v>258</v>
      </c>
      <c r="C195" s="269" t="s">
        <v>259</v>
      </c>
      <c r="D195" s="252" t="s">
        <v>216</v>
      </c>
      <c r="E195" s="253">
        <v>1</v>
      </c>
      <c r="F195" s="254"/>
      <c r="G195" s="255">
        <f>ROUND(E195*F195,2)</f>
        <v>0</v>
      </c>
      <c r="H195" s="254"/>
      <c r="I195" s="255">
        <f>ROUND(E195*H195,2)</f>
        <v>0</v>
      </c>
      <c r="J195" s="254"/>
      <c r="K195" s="255">
        <f>ROUND(E195*J195,2)</f>
        <v>0</v>
      </c>
      <c r="L195" s="255">
        <v>15</v>
      </c>
      <c r="M195" s="255">
        <f>G195*(1+L195/100)</f>
        <v>0</v>
      </c>
      <c r="N195" s="255">
        <v>0</v>
      </c>
      <c r="O195" s="255">
        <f>ROUND(E195*N195,2)</f>
        <v>0</v>
      </c>
      <c r="P195" s="255">
        <v>3.4200000000000001E-2</v>
      </c>
      <c r="Q195" s="255">
        <f>ROUND(E195*P195,2)</f>
        <v>0.03</v>
      </c>
      <c r="R195" s="255"/>
      <c r="S195" s="255" t="s">
        <v>133</v>
      </c>
      <c r="T195" s="256" t="s">
        <v>133</v>
      </c>
      <c r="U195" s="233">
        <v>0.46500000000000002</v>
      </c>
      <c r="V195" s="233">
        <f>ROUND(E195*U195,2)</f>
        <v>0.47</v>
      </c>
      <c r="W195" s="233"/>
      <c r="X195" s="233" t="s">
        <v>134</v>
      </c>
      <c r="Y195" s="214"/>
      <c r="Z195" s="214"/>
      <c r="AA195" s="214"/>
      <c r="AB195" s="214"/>
      <c r="AC195" s="214"/>
      <c r="AD195" s="214"/>
      <c r="AE195" s="214"/>
      <c r="AF195" s="214"/>
      <c r="AG195" s="214" t="s">
        <v>135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31"/>
      <c r="B196" s="232"/>
      <c r="C196" s="271" t="s">
        <v>138</v>
      </c>
      <c r="D196" s="237"/>
      <c r="E196" s="238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139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31"/>
      <c r="B197" s="232"/>
      <c r="C197" s="271" t="s">
        <v>226</v>
      </c>
      <c r="D197" s="237"/>
      <c r="E197" s="238">
        <v>1</v>
      </c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139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31"/>
      <c r="B198" s="232"/>
      <c r="C198" s="272" t="s">
        <v>141</v>
      </c>
      <c r="D198" s="239"/>
      <c r="E198" s="240">
        <v>1</v>
      </c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139</v>
      </c>
      <c r="AH198" s="214">
        <v>1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ht="22.5" outlineLevel="1" x14ac:dyDescent="0.2">
      <c r="A199" s="260">
        <v>43</v>
      </c>
      <c r="B199" s="261" t="s">
        <v>260</v>
      </c>
      <c r="C199" s="274" t="s">
        <v>261</v>
      </c>
      <c r="D199" s="262" t="s">
        <v>192</v>
      </c>
      <c r="E199" s="263">
        <v>7.7439999999999995E-2</v>
      </c>
      <c r="F199" s="264"/>
      <c r="G199" s="265">
        <f>ROUND(E199*F199,2)</f>
        <v>0</v>
      </c>
      <c r="H199" s="264"/>
      <c r="I199" s="265">
        <f>ROUND(E199*H199,2)</f>
        <v>0</v>
      </c>
      <c r="J199" s="264"/>
      <c r="K199" s="265">
        <f>ROUND(E199*J199,2)</f>
        <v>0</v>
      </c>
      <c r="L199" s="265">
        <v>15</v>
      </c>
      <c r="M199" s="265">
        <f>G199*(1+L199/100)</f>
        <v>0</v>
      </c>
      <c r="N199" s="265">
        <v>0</v>
      </c>
      <c r="O199" s="265">
        <f>ROUND(E199*N199,2)</f>
        <v>0</v>
      </c>
      <c r="P199" s="265">
        <v>0</v>
      </c>
      <c r="Q199" s="265">
        <f>ROUND(E199*P199,2)</f>
        <v>0</v>
      </c>
      <c r="R199" s="265"/>
      <c r="S199" s="265" t="s">
        <v>133</v>
      </c>
      <c r="T199" s="266" t="s">
        <v>133</v>
      </c>
      <c r="U199" s="233">
        <v>1.573</v>
      </c>
      <c r="V199" s="233">
        <f>ROUND(E199*U199,2)</f>
        <v>0.12</v>
      </c>
      <c r="W199" s="233"/>
      <c r="X199" s="233" t="s">
        <v>193</v>
      </c>
      <c r="Y199" s="214"/>
      <c r="Z199" s="214"/>
      <c r="AA199" s="214"/>
      <c r="AB199" s="214"/>
      <c r="AC199" s="214"/>
      <c r="AD199" s="214"/>
      <c r="AE199" s="214"/>
      <c r="AF199" s="214"/>
      <c r="AG199" s="214" t="s">
        <v>194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x14ac:dyDescent="0.2">
      <c r="A200" s="244" t="s">
        <v>128</v>
      </c>
      <c r="B200" s="245" t="s">
        <v>86</v>
      </c>
      <c r="C200" s="268" t="s">
        <v>87</v>
      </c>
      <c r="D200" s="246"/>
      <c r="E200" s="247"/>
      <c r="F200" s="248"/>
      <c r="G200" s="248">
        <f>SUMIF(AG201:AG220,"&lt;&gt;NOR",G201:G220)</f>
        <v>0</v>
      </c>
      <c r="H200" s="248"/>
      <c r="I200" s="248">
        <f>SUM(I201:I220)</f>
        <v>0</v>
      </c>
      <c r="J200" s="248"/>
      <c r="K200" s="248">
        <f>SUM(K201:K220)</f>
        <v>0</v>
      </c>
      <c r="L200" s="248"/>
      <c r="M200" s="248">
        <f>SUM(M201:M220)</f>
        <v>0</v>
      </c>
      <c r="N200" s="248"/>
      <c r="O200" s="248">
        <f>SUM(O201:O220)</f>
        <v>0</v>
      </c>
      <c r="P200" s="248"/>
      <c r="Q200" s="248">
        <f>SUM(Q201:Q220)</f>
        <v>0.13</v>
      </c>
      <c r="R200" s="248"/>
      <c r="S200" s="248"/>
      <c r="T200" s="249"/>
      <c r="U200" s="243"/>
      <c r="V200" s="243">
        <f>SUM(V201:V220)</f>
        <v>19.119999999999997</v>
      </c>
      <c r="W200" s="243"/>
      <c r="X200" s="243"/>
      <c r="AG200" t="s">
        <v>129</v>
      </c>
    </row>
    <row r="201" spans="1:60" outlineLevel="1" x14ac:dyDescent="0.2">
      <c r="A201" s="250">
        <v>44</v>
      </c>
      <c r="B201" s="251" t="s">
        <v>262</v>
      </c>
      <c r="C201" s="269" t="s">
        <v>263</v>
      </c>
      <c r="D201" s="252" t="s">
        <v>157</v>
      </c>
      <c r="E201" s="253">
        <v>2</v>
      </c>
      <c r="F201" s="254"/>
      <c r="G201" s="255">
        <f>ROUND(E201*F201,2)</f>
        <v>0</v>
      </c>
      <c r="H201" s="254"/>
      <c r="I201" s="255">
        <f>ROUND(E201*H201,2)</f>
        <v>0</v>
      </c>
      <c r="J201" s="254"/>
      <c r="K201" s="255">
        <f>ROUND(E201*J201,2)</f>
        <v>0</v>
      </c>
      <c r="L201" s="255">
        <v>15</v>
      </c>
      <c r="M201" s="255">
        <f>G201*(1+L201/100)</f>
        <v>0</v>
      </c>
      <c r="N201" s="255">
        <v>6.0000000000000002E-5</v>
      </c>
      <c r="O201" s="255">
        <f>ROUND(E201*N201,2)</f>
        <v>0</v>
      </c>
      <c r="P201" s="255">
        <v>6.5049999999999997E-2</v>
      </c>
      <c r="Q201" s="255">
        <f>ROUND(E201*P201,2)</f>
        <v>0.13</v>
      </c>
      <c r="R201" s="255"/>
      <c r="S201" s="255" t="s">
        <v>217</v>
      </c>
      <c r="T201" s="256" t="s">
        <v>218</v>
      </c>
      <c r="U201" s="233">
        <v>0.438</v>
      </c>
      <c r="V201" s="233">
        <f>ROUND(E201*U201,2)</f>
        <v>0.88</v>
      </c>
      <c r="W201" s="233"/>
      <c r="X201" s="233" t="s">
        <v>134</v>
      </c>
      <c r="Y201" s="214"/>
      <c r="Z201" s="214"/>
      <c r="AA201" s="214"/>
      <c r="AB201" s="214"/>
      <c r="AC201" s="214"/>
      <c r="AD201" s="214"/>
      <c r="AE201" s="214"/>
      <c r="AF201" s="214"/>
      <c r="AG201" s="214" t="s">
        <v>135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31"/>
      <c r="B202" s="232"/>
      <c r="C202" s="271" t="s">
        <v>138</v>
      </c>
      <c r="D202" s="237"/>
      <c r="E202" s="238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139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31"/>
      <c r="B203" s="232"/>
      <c r="C203" s="271" t="s">
        <v>264</v>
      </c>
      <c r="D203" s="237"/>
      <c r="E203" s="238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139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31"/>
      <c r="B204" s="232"/>
      <c r="C204" s="271" t="s">
        <v>226</v>
      </c>
      <c r="D204" s="237"/>
      <c r="E204" s="238">
        <v>1</v>
      </c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139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31"/>
      <c r="B205" s="232"/>
      <c r="C205" s="271" t="s">
        <v>265</v>
      </c>
      <c r="D205" s="237"/>
      <c r="E205" s="238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139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31"/>
      <c r="B206" s="232"/>
      <c r="C206" s="271" t="s">
        <v>266</v>
      </c>
      <c r="D206" s="237"/>
      <c r="E206" s="238">
        <v>1</v>
      </c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139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31"/>
      <c r="B207" s="232"/>
      <c r="C207" s="272" t="s">
        <v>141</v>
      </c>
      <c r="D207" s="239"/>
      <c r="E207" s="240">
        <v>2</v>
      </c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139</v>
      </c>
      <c r="AH207" s="214">
        <v>1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50">
        <v>45</v>
      </c>
      <c r="B208" s="251" t="s">
        <v>267</v>
      </c>
      <c r="C208" s="269" t="s">
        <v>268</v>
      </c>
      <c r="D208" s="252" t="s">
        <v>216</v>
      </c>
      <c r="E208" s="253">
        <v>2</v>
      </c>
      <c r="F208" s="254"/>
      <c r="G208" s="255">
        <f>ROUND(E208*F208,2)</f>
        <v>0</v>
      </c>
      <c r="H208" s="254"/>
      <c r="I208" s="255">
        <f>ROUND(E208*H208,2)</f>
        <v>0</v>
      </c>
      <c r="J208" s="254"/>
      <c r="K208" s="255">
        <f>ROUND(E208*J208,2)</f>
        <v>0</v>
      </c>
      <c r="L208" s="255">
        <v>15</v>
      </c>
      <c r="M208" s="255">
        <f>G208*(1+L208/100)</f>
        <v>0</v>
      </c>
      <c r="N208" s="255">
        <v>7.3999999999999999E-4</v>
      </c>
      <c r="O208" s="255">
        <f>ROUND(E208*N208,2)</f>
        <v>0</v>
      </c>
      <c r="P208" s="255">
        <v>0</v>
      </c>
      <c r="Q208" s="255">
        <f>ROUND(E208*P208,2)</f>
        <v>0</v>
      </c>
      <c r="R208" s="255"/>
      <c r="S208" s="255" t="s">
        <v>133</v>
      </c>
      <c r="T208" s="256" t="s">
        <v>133</v>
      </c>
      <c r="U208" s="233">
        <v>9.1110000000000007</v>
      </c>
      <c r="V208" s="233">
        <f>ROUND(E208*U208,2)</f>
        <v>18.22</v>
      </c>
      <c r="W208" s="233"/>
      <c r="X208" s="233" t="s">
        <v>134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135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31"/>
      <c r="B209" s="232"/>
      <c r="C209" s="271" t="s">
        <v>138</v>
      </c>
      <c r="D209" s="237"/>
      <c r="E209" s="238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139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31"/>
      <c r="B210" s="232"/>
      <c r="C210" s="271" t="s">
        <v>269</v>
      </c>
      <c r="D210" s="237"/>
      <c r="E210" s="238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139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31"/>
      <c r="B211" s="232"/>
      <c r="C211" s="271" t="s">
        <v>226</v>
      </c>
      <c r="D211" s="237"/>
      <c r="E211" s="238">
        <v>1</v>
      </c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139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31"/>
      <c r="B212" s="232"/>
      <c r="C212" s="271" t="s">
        <v>270</v>
      </c>
      <c r="D212" s="237"/>
      <c r="E212" s="238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139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31"/>
      <c r="B213" s="232"/>
      <c r="C213" s="271" t="s">
        <v>266</v>
      </c>
      <c r="D213" s="237"/>
      <c r="E213" s="238">
        <v>1</v>
      </c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139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31"/>
      <c r="B214" s="232"/>
      <c r="C214" s="272" t="s">
        <v>141</v>
      </c>
      <c r="D214" s="239"/>
      <c r="E214" s="240">
        <v>2</v>
      </c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139</v>
      </c>
      <c r="AH214" s="214">
        <v>1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ht="22.5" outlineLevel="1" x14ac:dyDescent="0.2">
      <c r="A215" s="250">
        <v>46</v>
      </c>
      <c r="B215" s="251" t="s">
        <v>271</v>
      </c>
      <c r="C215" s="269" t="s">
        <v>272</v>
      </c>
      <c r="D215" s="252" t="s">
        <v>216</v>
      </c>
      <c r="E215" s="253">
        <v>1</v>
      </c>
      <c r="F215" s="254"/>
      <c r="G215" s="255">
        <f>ROUND(E215*F215,2)</f>
        <v>0</v>
      </c>
      <c r="H215" s="254"/>
      <c r="I215" s="255">
        <f>ROUND(E215*H215,2)</f>
        <v>0</v>
      </c>
      <c r="J215" s="254"/>
      <c r="K215" s="255">
        <f>ROUND(E215*J215,2)</f>
        <v>0</v>
      </c>
      <c r="L215" s="255">
        <v>15</v>
      </c>
      <c r="M215" s="255">
        <f>G215*(1+L215/100)</f>
        <v>0</v>
      </c>
      <c r="N215" s="255">
        <v>0</v>
      </c>
      <c r="O215" s="255">
        <f>ROUND(E215*N215,2)</f>
        <v>0</v>
      </c>
      <c r="P215" s="255">
        <v>0</v>
      </c>
      <c r="Q215" s="255">
        <f>ROUND(E215*P215,2)</f>
        <v>0</v>
      </c>
      <c r="R215" s="255"/>
      <c r="S215" s="255" t="s">
        <v>217</v>
      </c>
      <c r="T215" s="256" t="s">
        <v>218</v>
      </c>
      <c r="U215" s="233">
        <v>0</v>
      </c>
      <c r="V215" s="233">
        <f>ROUND(E215*U215,2)</f>
        <v>0</v>
      </c>
      <c r="W215" s="233"/>
      <c r="X215" s="233" t="s">
        <v>232</v>
      </c>
      <c r="Y215" s="214"/>
      <c r="Z215" s="214"/>
      <c r="AA215" s="214"/>
      <c r="AB215" s="214"/>
      <c r="AC215" s="214"/>
      <c r="AD215" s="214"/>
      <c r="AE215" s="214"/>
      <c r="AF215" s="214"/>
      <c r="AG215" s="214" t="s">
        <v>233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31"/>
      <c r="B216" s="232"/>
      <c r="C216" s="271" t="s">
        <v>138</v>
      </c>
      <c r="D216" s="237"/>
      <c r="E216" s="238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139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31"/>
      <c r="B217" s="232"/>
      <c r="C217" s="271" t="s">
        <v>269</v>
      </c>
      <c r="D217" s="237"/>
      <c r="E217" s="238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139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31"/>
      <c r="B218" s="232"/>
      <c r="C218" s="271" t="s">
        <v>226</v>
      </c>
      <c r="D218" s="237"/>
      <c r="E218" s="238">
        <v>1</v>
      </c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139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31"/>
      <c r="B219" s="232"/>
      <c r="C219" s="272" t="s">
        <v>141</v>
      </c>
      <c r="D219" s="239"/>
      <c r="E219" s="240">
        <v>1</v>
      </c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139</v>
      </c>
      <c r="AH219" s="214">
        <v>1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60">
        <v>47</v>
      </c>
      <c r="B220" s="261" t="s">
        <v>273</v>
      </c>
      <c r="C220" s="274" t="s">
        <v>274</v>
      </c>
      <c r="D220" s="262" t="s">
        <v>192</v>
      </c>
      <c r="E220" s="263">
        <v>1.6000000000000001E-3</v>
      </c>
      <c r="F220" s="264"/>
      <c r="G220" s="265">
        <f>ROUND(E220*F220,2)</f>
        <v>0</v>
      </c>
      <c r="H220" s="264"/>
      <c r="I220" s="265">
        <f>ROUND(E220*H220,2)</f>
        <v>0</v>
      </c>
      <c r="J220" s="264"/>
      <c r="K220" s="265">
        <f>ROUND(E220*J220,2)</f>
        <v>0</v>
      </c>
      <c r="L220" s="265">
        <v>15</v>
      </c>
      <c r="M220" s="265">
        <f>G220*(1+L220/100)</f>
        <v>0</v>
      </c>
      <c r="N220" s="265">
        <v>0</v>
      </c>
      <c r="O220" s="265">
        <f>ROUND(E220*N220,2)</f>
        <v>0</v>
      </c>
      <c r="P220" s="265">
        <v>0</v>
      </c>
      <c r="Q220" s="265">
        <f>ROUND(E220*P220,2)</f>
        <v>0</v>
      </c>
      <c r="R220" s="265"/>
      <c r="S220" s="265" t="s">
        <v>133</v>
      </c>
      <c r="T220" s="266" t="s">
        <v>133</v>
      </c>
      <c r="U220" s="233">
        <v>12.207000000000001</v>
      </c>
      <c r="V220" s="233">
        <f>ROUND(E220*U220,2)</f>
        <v>0.02</v>
      </c>
      <c r="W220" s="233"/>
      <c r="X220" s="233" t="s">
        <v>193</v>
      </c>
      <c r="Y220" s="214"/>
      <c r="Z220" s="214"/>
      <c r="AA220" s="214"/>
      <c r="AB220" s="214"/>
      <c r="AC220" s="214"/>
      <c r="AD220" s="214"/>
      <c r="AE220" s="214"/>
      <c r="AF220" s="214"/>
      <c r="AG220" s="214" t="s">
        <v>194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x14ac:dyDescent="0.2">
      <c r="A221" s="244" t="s">
        <v>128</v>
      </c>
      <c r="B221" s="245" t="s">
        <v>88</v>
      </c>
      <c r="C221" s="268" t="s">
        <v>89</v>
      </c>
      <c r="D221" s="246"/>
      <c r="E221" s="247"/>
      <c r="F221" s="248"/>
      <c r="G221" s="248">
        <f>SUMIF(AG222:AG225,"&lt;&gt;NOR",G222:G225)</f>
        <v>0</v>
      </c>
      <c r="H221" s="248"/>
      <c r="I221" s="248">
        <f>SUM(I222:I225)</f>
        <v>0</v>
      </c>
      <c r="J221" s="248"/>
      <c r="K221" s="248">
        <f>SUM(K222:K225)</f>
        <v>0</v>
      </c>
      <c r="L221" s="248"/>
      <c r="M221" s="248">
        <f>SUM(M222:M225)</f>
        <v>0</v>
      </c>
      <c r="N221" s="248"/>
      <c r="O221" s="248">
        <f>SUM(O222:O225)</f>
        <v>0</v>
      </c>
      <c r="P221" s="248"/>
      <c r="Q221" s="248">
        <f>SUM(Q222:Q225)</f>
        <v>0</v>
      </c>
      <c r="R221" s="248"/>
      <c r="S221" s="248"/>
      <c r="T221" s="249"/>
      <c r="U221" s="243"/>
      <c r="V221" s="243">
        <f>SUM(V222:V225)</f>
        <v>0</v>
      </c>
      <c r="W221" s="243"/>
      <c r="X221" s="243"/>
      <c r="AG221" t="s">
        <v>129</v>
      </c>
    </row>
    <row r="222" spans="1:60" ht="22.5" outlineLevel="1" x14ac:dyDescent="0.2">
      <c r="A222" s="260">
        <v>48</v>
      </c>
      <c r="B222" s="261" t="s">
        <v>275</v>
      </c>
      <c r="C222" s="274" t="s">
        <v>276</v>
      </c>
      <c r="D222" s="262" t="s">
        <v>216</v>
      </c>
      <c r="E222" s="263">
        <v>1</v>
      </c>
      <c r="F222" s="264"/>
      <c r="G222" s="265">
        <f>ROUND(E222*F222,2)</f>
        <v>0</v>
      </c>
      <c r="H222" s="264"/>
      <c r="I222" s="265">
        <f>ROUND(E222*H222,2)</f>
        <v>0</v>
      </c>
      <c r="J222" s="264"/>
      <c r="K222" s="265">
        <f>ROUND(E222*J222,2)</f>
        <v>0</v>
      </c>
      <c r="L222" s="265">
        <v>15</v>
      </c>
      <c r="M222" s="265">
        <f>G222*(1+L222/100)</f>
        <v>0</v>
      </c>
      <c r="N222" s="265">
        <v>0</v>
      </c>
      <c r="O222" s="265">
        <f>ROUND(E222*N222,2)</f>
        <v>0</v>
      </c>
      <c r="P222" s="265">
        <v>0</v>
      </c>
      <c r="Q222" s="265">
        <f>ROUND(E222*P222,2)</f>
        <v>0</v>
      </c>
      <c r="R222" s="265"/>
      <c r="S222" s="265" t="s">
        <v>217</v>
      </c>
      <c r="T222" s="266" t="s">
        <v>218</v>
      </c>
      <c r="U222" s="233">
        <v>0</v>
      </c>
      <c r="V222" s="233">
        <f>ROUND(E222*U222,2)</f>
        <v>0</v>
      </c>
      <c r="W222" s="233"/>
      <c r="X222" s="233" t="s">
        <v>134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135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ht="22.5" outlineLevel="1" x14ac:dyDescent="0.2">
      <c r="A223" s="260">
        <v>49</v>
      </c>
      <c r="B223" s="261" t="s">
        <v>277</v>
      </c>
      <c r="C223" s="274" t="s">
        <v>278</v>
      </c>
      <c r="D223" s="262" t="s">
        <v>216</v>
      </c>
      <c r="E223" s="263">
        <v>1</v>
      </c>
      <c r="F223" s="264"/>
      <c r="G223" s="265">
        <f>ROUND(E223*F223,2)</f>
        <v>0</v>
      </c>
      <c r="H223" s="264"/>
      <c r="I223" s="265">
        <f>ROUND(E223*H223,2)</f>
        <v>0</v>
      </c>
      <c r="J223" s="264"/>
      <c r="K223" s="265">
        <f>ROUND(E223*J223,2)</f>
        <v>0</v>
      </c>
      <c r="L223" s="265">
        <v>15</v>
      </c>
      <c r="M223" s="265">
        <f>G223*(1+L223/100)</f>
        <v>0</v>
      </c>
      <c r="N223" s="265">
        <v>0</v>
      </c>
      <c r="O223" s="265">
        <f>ROUND(E223*N223,2)</f>
        <v>0</v>
      </c>
      <c r="P223" s="265">
        <v>0</v>
      </c>
      <c r="Q223" s="265">
        <f>ROUND(E223*P223,2)</f>
        <v>0</v>
      </c>
      <c r="R223" s="265"/>
      <c r="S223" s="265" t="s">
        <v>217</v>
      </c>
      <c r="T223" s="266" t="s">
        <v>218</v>
      </c>
      <c r="U223" s="233">
        <v>0</v>
      </c>
      <c r="V223" s="233">
        <f>ROUND(E223*U223,2)</f>
        <v>0</v>
      </c>
      <c r="W223" s="233"/>
      <c r="X223" s="233" t="s">
        <v>134</v>
      </c>
      <c r="Y223" s="214"/>
      <c r="Z223" s="214"/>
      <c r="AA223" s="214"/>
      <c r="AB223" s="214"/>
      <c r="AC223" s="214"/>
      <c r="AD223" s="214"/>
      <c r="AE223" s="214"/>
      <c r="AF223" s="214"/>
      <c r="AG223" s="214" t="s">
        <v>135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ht="22.5" outlineLevel="1" x14ac:dyDescent="0.2">
      <c r="A224" s="250">
        <v>50</v>
      </c>
      <c r="B224" s="251" t="s">
        <v>279</v>
      </c>
      <c r="C224" s="269" t="s">
        <v>280</v>
      </c>
      <c r="D224" s="252" t="s">
        <v>216</v>
      </c>
      <c r="E224" s="253">
        <v>1</v>
      </c>
      <c r="F224" s="254"/>
      <c r="G224" s="255">
        <f>ROUND(E224*F224,2)</f>
        <v>0</v>
      </c>
      <c r="H224" s="254"/>
      <c r="I224" s="255">
        <f>ROUND(E224*H224,2)</f>
        <v>0</v>
      </c>
      <c r="J224" s="254"/>
      <c r="K224" s="255">
        <f>ROUND(E224*J224,2)</f>
        <v>0</v>
      </c>
      <c r="L224" s="255">
        <v>15</v>
      </c>
      <c r="M224" s="255">
        <f>G224*(1+L224/100)</f>
        <v>0</v>
      </c>
      <c r="N224" s="255">
        <v>0</v>
      </c>
      <c r="O224" s="255">
        <f>ROUND(E224*N224,2)</f>
        <v>0</v>
      </c>
      <c r="P224" s="255">
        <v>0</v>
      </c>
      <c r="Q224" s="255">
        <f>ROUND(E224*P224,2)</f>
        <v>0</v>
      </c>
      <c r="R224" s="255"/>
      <c r="S224" s="255" t="s">
        <v>217</v>
      </c>
      <c r="T224" s="256" t="s">
        <v>218</v>
      </c>
      <c r="U224" s="233">
        <v>0</v>
      </c>
      <c r="V224" s="233">
        <f>ROUND(E224*U224,2)</f>
        <v>0</v>
      </c>
      <c r="W224" s="233"/>
      <c r="X224" s="233" t="s">
        <v>134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135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ht="22.5" outlineLevel="1" x14ac:dyDescent="0.2">
      <c r="A225" s="231"/>
      <c r="B225" s="232"/>
      <c r="C225" s="270" t="s">
        <v>219</v>
      </c>
      <c r="D225" s="257"/>
      <c r="E225" s="257"/>
      <c r="F225" s="257"/>
      <c r="G225" s="257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137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58" t="str">
        <f>C225</f>
        <v>Kompletní dodávka a montáž včetně uvedení do provozu, prostupů, zaškolení, seřízení, zkoušek dle příslušných ČSN a dalších pomocných prací a zednických přípomocí</v>
      </c>
      <c r="BB225" s="214"/>
      <c r="BC225" s="214"/>
      <c r="BD225" s="214"/>
      <c r="BE225" s="214"/>
      <c r="BF225" s="214"/>
      <c r="BG225" s="214"/>
      <c r="BH225" s="214"/>
    </row>
    <row r="226" spans="1:60" x14ac:dyDescent="0.2">
      <c r="A226" s="244" t="s">
        <v>128</v>
      </c>
      <c r="B226" s="245" t="s">
        <v>90</v>
      </c>
      <c r="C226" s="268" t="s">
        <v>91</v>
      </c>
      <c r="D226" s="246"/>
      <c r="E226" s="247"/>
      <c r="F226" s="248"/>
      <c r="G226" s="248">
        <f>SUMIF(AG227:AG250,"&lt;&gt;NOR",G227:G250)</f>
        <v>0</v>
      </c>
      <c r="H226" s="248"/>
      <c r="I226" s="248">
        <f>SUM(I227:I250)</f>
        <v>0</v>
      </c>
      <c r="J226" s="248"/>
      <c r="K226" s="248">
        <f>SUM(K227:K250)</f>
        <v>0</v>
      </c>
      <c r="L226" s="248"/>
      <c r="M226" s="248">
        <f>SUM(M227:M250)</f>
        <v>0</v>
      </c>
      <c r="N226" s="248"/>
      <c r="O226" s="248">
        <f>SUM(O227:O250)</f>
        <v>0.14000000000000001</v>
      </c>
      <c r="P226" s="248"/>
      <c r="Q226" s="248">
        <f>SUM(Q227:Q250)</f>
        <v>0</v>
      </c>
      <c r="R226" s="248"/>
      <c r="S226" s="248"/>
      <c r="T226" s="249"/>
      <c r="U226" s="243"/>
      <c r="V226" s="243">
        <f>SUM(V227:V250)</f>
        <v>6.4099999999999993</v>
      </c>
      <c r="W226" s="243"/>
      <c r="X226" s="243"/>
      <c r="AG226" t="s">
        <v>129</v>
      </c>
    </row>
    <row r="227" spans="1:60" ht="22.5" outlineLevel="1" x14ac:dyDescent="0.2">
      <c r="A227" s="250">
        <v>51</v>
      </c>
      <c r="B227" s="251" t="s">
        <v>281</v>
      </c>
      <c r="C227" s="269" t="s">
        <v>282</v>
      </c>
      <c r="D227" s="252" t="s">
        <v>132</v>
      </c>
      <c r="E227" s="253">
        <v>5.3</v>
      </c>
      <c r="F227" s="254"/>
      <c r="G227" s="255">
        <f>ROUND(E227*F227,2)</f>
        <v>0</v>
      </c>
      <c r="H227" s="254"/>
      <c r="I227" s="255">
        <f>ROUND(E227*H227,2)</f>
        <v>0</v>
      </c>
      <c r="J227" s="254"/>
      <c r="K227" s="255">
        <f>ROUND(E227*J227,2)</f>
        <v>0</v>
      </c>
      <c r="L227" s="255">
        <v>15</v>
      </c>
      <c r="M227" s="255">
        <f>G227*(1+L227/100)</f>
        <v>0</v>
      </c>
      <c r="N227" s="255">
        <v>0</v>
      </c>
      <c r="O227" s="255">
        <f>ROUND(E227*N227,2)</f>
        <v>0</v>
      </c>
      <c r="P227" s="255">
        <v>0</v>
      </c>
      <c r="Q227" s="255">
        <f>ROUND(E227*P227,2)</f>
        <v>0</v>
      </c>
      <c r="R227" s="255"/>
      <c r="S227" s="255" t="s">
        <v>133</v>
      </c>
      <c r="T227" s="256" t="s">
        <v>133</v>
      </c>
      <c r="U227" s="233">
        <v>1.6E-2</v>
      </c>
      <c r="V227" s="233">
        <f>ROUND(E227*U227,2)</f>
        <v>0.08</v>
      </c>
      <c r="W227" s="233"/>
      <c r="X227" s="233" t="s">
        <v>134</v>
      </c>
      <c r="Y227" s="214"/>
      <c r="Z227" s="214"/>
      <c r="AA227" s="214"/>
      <c r="AB227" s="214"/>
      <c r="AC227" s="214"/>
      <c r="AD227" s="214"/>
      <c r="AE227" s="214"/>
      <c r="AF227" s="214"/>
      <c r="AG227" s="214" t="s">
        <v>135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31"/>
      <c r="B228" s="232"/>
      <c r="C228" s="271" t="s">
        <v>138</v>
      </c>
      <c r="D228" s="237"/>
      <c r="E228" s="238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139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31"/>
      <c r="B229" s="232"/>
      <c r="C229" s="271" t="s">
        <v>140</v>
      </c>
      <c r="D229" s="237"/>
      <c r="E229" s="238">
        <v>5.3</v>
      </c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139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31"/>
      <c r="B230" s="232"/>
      <c r="C230" s="272" t="s">
        <v>141</v>
      </c>
      <c r="D230" s="239"/>
      <c r="E230" s="240">
        <v>5.3</v>
      </c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139</v>
      </c>
      <c r="AH230" s="214">
        <v>1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50">
        <v>52</v>
      </c>
      <c r="B231" s="251" t="s">
        <v>283</v>
      </c>
      <c r="C231" s="269" t="s">
        <v>284</v>
      </c>
      <c r="D231" s="252" t="s">
        <v>132</v>
      </c>
      <c r="E231" s="253">
        <v>5.3</v>
      </c>
      <c r="F231" s="254"/>
      <c r="G231" s="255">
        <f>ROUND(E231*F231,2)</f>
        <v>0</v>
      </c>
      <c r="H231" s="254"/>
      <c r="I231" s="255">
        <f>ROUND(E231*H231,2)</f>
        <v>0</v>
      </c>
      <c r="J231" s="254"/>
      <c r="K231" s="255">
        <f>ROUND(E231*J231,2)</f>
        <v>0</v>
      </c>
      <c r="L231" s="255">
        <v>15</v>
      </c>
      <c r="M231" s="255">
        <f>G231*(1+L231/100)</f>
        <v>0</v>
      </c>
      <c r="N231" s="255">
        <v>2.1000000000000001E-4</v>
      </c>
      <c r="O231" s="255">
        <f>ROUND(E231*N231,2)</f>
        <v>0</v>
      </c>
      <c r="P231" s="255">
        <v>0</v>
      </c>
      <c r="Q231" s="255">
        <f>ROUND(E231*P231,2)</f>
        <v>0</v>
      </c>
      <c r="R231" s="255"/>
      <c r="S231" s="255" t="s">
        <v>133</v>
      </c>
      <c r="T231" s="256" t="s">
        <v>133</v>
      </c>
      <c r="U231" s="233">
        <v>0.05</v>
      </c>
      <c r="V231" s="233">
        <f>ROUND(E231*U231,2)</f>
        <v>0.27</v>
      </c>
      <c r="W231" s="233"/>
      <c r="X231" s="233" t="s">
        <v>134</v>
      </c>
      <c r="Y231" s="214"/>
      <c r="Z231" s="214"/>
      <c r="AA231" s="214"/>
      <c r="AB231" s="214"/>
      <c r="AC231" s="214"/>
      <c r="AD231" s="214"/>
      <c r="AE231" s="214"/>
      <c r="AF231" s="214"/>
      <c r="AG231" s="214" t="s">
        <v>135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31"/>
      <c r="B232" s="232"/>
      <c r="C232" s="270" t="s">
        <v>285</v>
      </c>
      <c r="D232" s="257"/>
      <c r="E232" s="257"/>
      <c r="F232" s="257"/>
      <c r="G232" s="257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137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31"/>
      <c r="B233" s="232"/>
      <c r="C233" s="271" t="s">
        <v>138</v>
      </c>
      <c r="D233" s="237"/>
      <c r="E233" s="238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139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31"/>
      <c r="B234" s="232"/>
      <c r="C234" s="271" t="s">
        <v>140</v>
      </c>
      <c r="D234" s="237"/>
      <c r="E234" s="238">
        <v>5.3</v>
      </c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139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31"/>
      <c r="B235" s="232"/>
      <c r="C235" s="272" t="s">
        <v>141</v>
      </c>
      <c r="D235" s="239"/>
      <c r="E235" s="240">
        <v>5.3</v>
      </c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139</v>
      </c>
      <c r="AH235" s="214">
        <v>1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ht="22.5" outlineLevel="1" x14ac:dyDescent="0.2">
      <c r="A236" s="250">
        <v>53</v>
      </c>
      <c r="B236" s="251" t="s">
        <v>286</v>
      </c>
      <c r="C236" s="269" t="s">
        <v>287</v>
      </c>
      <c r="D236" s="252" t="s">
        <v>132</v>
      </c>
      <c r="E236" s="253">
        <v>5.3</v>
      </c>
      <c r="F236" s="254"/>
      <c r="G236" s="255">
        <f>ROUND(E236*F236,2)</f>
        <v>0</v>
      </c>
      <c r="H236" s="254"/>
      <c r="I236" s="255">
        <f>ROUND(E236*H236,2)</f>
        <v>0</v>
      </c>
      <c r="J236" s="254"/>
      <c r="K236" s="255">
        <f>ROUND(E236*J236,2)</f>
        <v>0</v>
      </c>
      <c r="L236" s="255">
        <v>15</v>
      </c>
      <c r="M236" s="255">
        <f>G236*(1+L236/100)</f>
        <v>0</v>
      </c>
      <c r="N236" s="255">
        <v>5.0400000000000002E-3</v>
      </c>
      <c r="O236" s="255">
        <f>ROUND(E236*N236,2)</f>
        <v>0.03</v>
      </c>
      <c r="P236" s="255">
        <v>0</v>
      </c>
      <c r="Q236" s="255">
        <f>ROUND(E236*P236,2)</f>
        <v>0</v>
      </c>
      <c r="R236" s="255"/>
      <c r="S236" s="255" t="s">
        <v>133</v>
      </c>
      <c r="T236" s="256" t="s">
        <v>133</v>
      </c>
      <c r="U236" s="233">
        <v>0.97799999999999998</v>
      </c>
      <c r="V236" s="233">
        <f>ROUND(E236*U236,2)</f>
        <v>5.18</v>
      </c>
      <c r="W236" s="233"/>
      <c r="X236" s="233" t="s">
        <v>134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135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31"/>
      <c r="B237" s="232"/>
      <c r="C237" s="271" t="s">
        <v>138</v>
      </c>
      <c r="D237" s="237"/>
      <c r="E237" s="238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139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31"/>
      <c r="B238" s="232"/>
      <c r="C238" s="271" t="s">
        <v>140</v>
      </c>
      <c r="D238" s="237"/>
      <c r="E238" s="238">
        <v>5.3</v>
      </c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139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31"/>
      <c r="B239" s="232"/>
      <c r="C239" s="272" t="s">
        <v>141</v>
      </c>
      <c r="D239" s="239"/>
      <c r="E239" s="240">
        <v>5.3</v>
      </c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139</v>
      </c>
      <c r="AH239" s="214">
        <v>1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50">
        <v>54</v>
      </c>
      <c r="B240" s="251" t="s">
        <v>288</v>
      </c>
      <c r="C240" s="269" t="s">
        <v>289</v>
      </c>
      <c r="D240" s="252" t="s">
        <v>132</v>
      </c>
      <c r="E240" s="253">
        <v>5.83</v>
      </c>
      <c r="F240" s="254"/>
      <c r="G240" s="255">
        <f>ROUND(E240*F240,2)</f>
        <v>0</v>
      </c>
      <c r="H240" s="254"/>
      <c r="I240" s="255">
        <f>ROUND(E240*H240,2)</f>
        <v>0</v>
      </c>
      <c r="J240" s="254"/>
      <c r="K240" s="255">
        <f>ROUND(E240*J240,2)</f>
        <v>0</v>
      </c>
      <c r="L240" s="255">
        <v>15</v>
      </c>
      <c r="M240" s="255">
        <f>G240*(1+L240/100)</f>
        <v>0</v>
      </c>
      <c r="N240" s="255">
        <v>1.9199999999999998E-2</v>
      </c>
      <c r="O240" s="255">
        <f>ROUND(E240*N240,2)</f>
        <v>0.11</v>
      </c>
      <c r="P240" s="255">
        <v>0</v>
      </c>
      <c r="Q240" s="255">
        <f>ROUND(E240*P240,2)</f>
        <v>0</v>
      </c>
      <c r="R240" s="255" t="s">
        <v>231</v>
      </c>
      <c r="S240" s="255" t="s">
        <v>133</v>
      </c>
      <c r="T240" s="256" t="s">
        <v>133</v>
      </c>
      <c r="U240" s="233">
        <v>0</v>
      </c>
      <c r="V240" s="233">
        <f>ROUND(E240*U240,2)</f>
        <v>0</v>
      </c>
      <c r="W240" s="233"/>
      <c r="X240" s="233" t="s">
        <v>232</v>
      </c>
      <c r="Y240" s="214"/>
      <c r="Z240" s="214"/>
      <c r="AA240" s="214"/>
      <c r="AB240" s="214"/>
      <c r="AC240" s="214"/>
      <c r="AD240" s="214"/>
      <c r="AE240" s="214"/>
      <c r="AF240" s="214"/>
      <c r="AG240" s="214" t="s">
        <v>233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31"/>
      <c r="B241" s="232"/>
      <c r="C241" s="271" t="s">
        <v>138</v>
      </c>
      <c r="D241" s="237"/>
      <c r="E241" s="238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139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31"/>
      <c r="B242" s="232"/>
      <c r="C242" s="271" t="s">
        <v>140</v>
      </c>
      <c r="D242" s="237"/>
      <c r="E242" s="238">
        <v>5.3</v>
      </c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139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31"/>
      <c r="B243" s="232"/>
      <c r="C243" s="272" t="s">
        <v>141</v>
      </c>
      <c r="D243" s="239"/>
      <c r="E243" s="240">
        <v>5.3</v>
      </c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139</v>
      </c>
      <c r="AH243" s="214">
        <v>1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31"/>
      <c r="B244" s="232"/>
      <c r="C244" s="275" t="s">
        <v>290</v>
      </c>
      <c r="D244" s="241"/>
      <c r="E244" s="242">
        <v>0.53</v>
      </c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139</v>
      </c>
      <c r="AH244" s="214">
        <v>4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50">
        <v>55</v>
      </c>
      <c r="B245" s="251" t="s">
        <v>291</v>
      </c>
      <c r="C245" s="269" t="s">
        <v>292</v>
      </c>
      <c r="D245" s="252" t="s">
        <v>207</v>
      </c>
      <c r="E245" s="253">
        <v>10</v>
      </c>
      <c r="F245" s="254"/>
      <c r="G245" s="255">
        <f>ROUND(E245*F245,2)</f>
        <v>0</v>
      </c>
      <c r="H245" s="254"/>
      <c r="I245" s="255">
        <f>ROUND(E245*H245,2)</f>
        <v>0</v>
      </c>
      <c r="J245" s="254"/>
      <c r="K245" s="255">
        <f>ROUND(E245*J245,2)</f>
        <v>0</v>
      </c>
      <c r="L245" s="255">
        <v>15</v>
      </c>
      <c r="M245" s="255">
        <f>G245*(1+L245/100)</f>
        <v>0</v>
      </c>
      <c r="N245" s="255">
        <v>4.0000000000000003E-5</v>
      </c>
      <c r="O245" s="255">
        <f>ROUND(E245*N245,2)</f>
        <v>0</v>
      </c>
      <c r="P245" s="255">
        <v>0</v>
      </c>
      <c r="Q245" s="255">
        <f>ROUND(E245*P245,2)</f>
        <v>0</v>
      </c>
      <c r="R245" s="255"/>
      <c r="S245" s="255" t="s">
        <v>133</v>
      </c>
      <c r="T245" s="256" t="s">
        <v>133</v>
      </c>
      <c r="U245" s="233">
        <v>7.0000000000000007E-2</v>
      </c>
      <c r="V245" s="233">
        <f>ROUND(E245*U245,2)</f>
        <v>0.7</v>
      </c>
      <c r="W245" s="233"/>
      <c r="X245" s="233" t="s">
        <v>134</v>
      </c>
      <c r="Y245" s="214"/>
      <c r="Z245" s="214"/>
      <c r="AA245" s="214"/>
      <c r="AB245" s="214"/>
      <c r="AC245" s="214"/>
      <c r="AD245" s="214"/>
      <c r="AE245" s="214"/>
      <c r="AF245" s="214"/>
      <c r="AG245" s="214" t="s">
        <v>135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31"/>
      <c r="B246" s="232"/>
      <c r="C246" s="270" t="s">
        <v>293</v>
      </c>
      <c r="D246" s="257"/>
      <c r="E246" s="257"/>
      <c r="F246" s="257"/>
      <c r="G246" s="257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137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31"/>
      <c r="B247" s="232"/>
      <c r="C247" s="271" t="s">
        <v>138</v>
      </c>
      <c r="D247" s="237"/>
      <c r="E247" s="238"/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139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31"/>
      <c r="B248" s="232"/>
      <c r="C248" s="271" t="s">
        <v>294</v>
      </c>
      <c r="D248" s="237"/>
      <c r="E248" s="238">
        <v>10</v>
      </c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139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31"/>
      <c r="B249" s="232"/>
      <c r="C249" s="272" t="s">
        <v>141</v>
      </c>
      <c r="D249" s="239"/>
      <c r="E249" s="240">
        <v>10</v>
      </c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139</v>
      </c>
      <c r="AH249" s="214">
        <v>1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60">
        <v>56</v>
      </c>
      <c r="B250" s="261" t="s">
        <v>295</v>
      </c>
      <c r="C250" s="274" t="s">
        <v>296</v>
      </c>
      <c r="D250" s="262" t="s">
        <v>192</v>
      </c>
      <c r="E250" s="263">
        <v>0.14016000000000001</v>
      </c>
      <c r="F250" s="264"/>
      <c r="G250" s="265">
        <f>ROUND(E250*F250,2)</f>
        <v>0</v>
      </c>
      <c r="H250" s="264"/>
      <c r="I250" s="265">
        <f>ROUND(E250*H250,2)</f>
        <v>0</v>
      </c>
      <c r="J250" s="264"/>
      <c r="K250" s="265">
        <f>ROUND(E250*J250,2)</f>
        <v>0</v>
      </c>
      <c r="L250" s="265">
        <v>15</v>
      </c>
      <c r="M250" s="265">
        <f>G250*(1+L250/100)</f>
        <v>0</v>
      </c>
      <c r="N250" s="265">
        <v>0</v>
      </c>
      <c r="O250" s="265">
        <f>ROUND(E250*N250,2)</f>
        <v>0</v>
      </c>
      <c r="P250" s="265">
        <v>0</v>
      </c>
      <c r="Q250" s="265">
        <f>ROUND(E250*P250,2)</f>
        <v>0</v>
      </c>
      <c r="R250" s="265"/>
      <c r="S250" s="265" t="s">
        <v>133</v>
      </c>
      <c r="T250" s="266" t="s">
        <v>133</v>
      </c>
      <c r="U250" s="233">
        <v>1.2649999999999999</v>
      </c>
      <c r="V250" s="233">
        <f>ROUND(E250*U250,2)</f>
        <v>0.18</v>
      </c>
      <c r="W250" s="233"/>
      <c r="X250" s="233" t="s">
        <v>193</v>
      </c>
      <c r="Y250" s="214"/>
      <c r="Z250" s="214"/>
      <c r="AA250" s="214"/>
      <c r="AB250" s="214"/>
      <c r="AC250" s="214"/>
      <c r="AD250" s="214"/>
      <c r="AE250" s="214"/>
      <c r="AF250" s="214"/>
      <c r="AG250" s="214" t="s">
        <v>194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x14ac:dyDescent="0.2">
      <c r="A251" s="244" t="s">
        <v>128</v>
      </c>
      <c r="B251" s="245" t="s">
        <v>92</v>
      </c>
      <c r="C251" s="268" t="s">
        <v>93</v>
      </c>
      <c r="D251" s="246"/>
      <c r="E251" s="247"/>
      <c r="F251" s="248"/>
      <c r="G251" s="248">
        <f>SUMIF(AG252:AG293,"&lt;&gt;NOR",G252:G293)</f>
        <v>0</v>
      </c>
      <c r="H251" s="248"/>
      <c r="I251" s="248">
        <f>SUM(I252:I293)</f>
        <v>0</v>
      </c>
      <c r="J251" s="248"/>
      <c r="K251" s="248">
        <f>SUM(K252:K293)</f>
        <v>0</v>
      </c>
      <c r="L251" s="248"/>
      <c r="M251" s="248">
        <f>SUM(M252:M293)</f>
        <v>0</v>
      </c>
      <c r="N251" s="248"/>
      <c r="O251" s="248">
        <f>SUM(O252:O293)</f>
        <v>0.31</v>
      </c>
      <c r="P251" s="248"/>
      <c r="Q251" s="248">
        <f>SUM(Q252:Q293)</f>
        <v>0</v>
      </c>
      <c r="R251" s="248"/>
      <c r="S251" s="248"/>
      <c r="T251" s="249"/>
      <c r="U251" s="243"/>
      <c r="V251" s="243">
        <f>SUM(V252:V293)</f>
        <v>21.29</v>
      </c>
      <c r="W251" s="243"/>
      <c r="X251" s="243"/>
      <c r="AG251" t="s">
        <v>129</v>
      </c>
    </row>
    <row r="252" spans="1:60" outlineLevel="1" x14ac:dyDescent="0.2">
      <c r="A252" s="250">
        <v>57</v>
      </c>
      <c r="B252" s="251" t="s">
        <v>297</v>
      </c>
      <c r="C252" s="269" t="s">
        <v>298</v>
      </c>
      <c r="D252" s="252" t="s">
        <v>132</v>
      </c>
      <c r="E252" s="253">
        <v>16.672799999999999</v>
      </c>
      <c r="F252" s="254"/>
      <c r="G252" s="255">
        <f>ROUND(E252*F252,2)</f>
        <v>0</v>
      </c>
      <c r="H252" s="254"/>
      <c r="I252" s="255">
        <f>ROUND(E252*H252,2)</f>
        <v>0</v>
      </c>
      <c r="J252" s="254"/>
      <c r="K252" s="255">
        <f>ROUND(E252*J252,2)</f>
        <v>0</v>
      </c>
      <c r="L252" s="255">
        <v>15</v>
      </c>
      <c r="M252" s="255">
        <f>G252*(1+L252/100)</f>
        <v>0</v>
      </c>
      <c r="N252" s="255">
        <v>2.1000000000000001E-4</v>
      </c>
      <c r="O252" s="255">
        <f>ROUND(E252*N252,2)</f>
        <v>0</v>
      </c>
      <c r="P252" s="255">
        <v>0</v>
      </c>
      <c r="Q252" s="255">
        <f>ROUND(E252*P252,2)</f>
        <v>0</v>
      </c>
      <c r="R252" s="255"/>
      <c r="S252" s="255" t="s">
        <v>133</v>
      </c>
      <c r="T252" s="256" t="s">
        <v>133</v>
      </c>
      <c r="U252" s="233">
        <v>0.05</v>
      </c>
      <c r="V252" s="233">
        <f>ROUND(E252*U252,2)</f>
        <v>0.83</v>
      </c>
      <c r="W252" s="233"/>
      <c r="X252" s="233" t="s">
        <v>134</v>
      </c>
      <c r="Y252" s="214"/>
      <c r="Z252" s="214"/>
      <c r="AA252" s="214"/>
      <c r="AB252" s="214"/>
      <c r="AC252" s="214"/>
      <c r="AD252" s="214"/>
      <c r="AE252" s="214"/>
      <c r="AF252" s="214"/>
      <c r="AG252" s="214" t="s">
        <v>135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31"/>
      <c r="B253" s="232"/>
      <c r="C253" s="270" t="s">
        <v>299</v>
      </c>
      <c r="D253" s="257"/>
      <c r="E253" s="257"/>
      <c r="F253" s="257"/>
      <c r="G253" s="257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137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31"/>
      <c r="B254" s="232"/>
      <c r="C254" s="271" t="s">
        <v>138</v>
      </c>
      <c r="D254" s="237"/>
      <c r="E254" s="238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139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31"/>
      <c r="B255" s="232"/>
      <c r="C255" s="271" t="s">
        <v>300</v>
      </c>
      <c r="D255" s="237"/>
      <c r="E255" s="238">
        <v>20</v>
      </c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139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31"/>
      <c r="B256" s="232"/>
      <c r="C256" s="271" t="s">
        <v>301</v>
      </c>
      <c r="D256" s="237"/>
      <c r="E256" s="238">
        <v>-1.8532</v>
      </c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139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31"/>
      <c r="B257" s="232"/>
      <c r="C257" s="271" t="s">
        <v>302</v>
      </c>
      <c r="D257" s="237"/>
      <c r="E257" s="238">
        <v>-1.3580000000000001</v>
      </c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139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31"/>
      <c r="B258" s="232"/>
      <c r="C258" s="271" t="s">
        <v>303</v>
      </c>
      <c r="D258" s="237"/>
      <c r="E258" s="238">
        <v>-2.0680000000000001</v>
      </c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139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31"/>
      <c r="B259" s="232"/>
      <c r="C259" s="271" t="s">
        <v>304</v>
      </c>
      <c r="D259" s="237"/>
      <c r="E259" s="238">
        <v>1.952</v>
      </c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139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31"/>
      <c r="B260" s="232"/>
      <c r="C260" s="272" t="s">
        <v>141</v>
      </c>
      <c r="D260" s="239"/>
      <c r="E260" s="240">
        <v>16.672799999999999</v>
      </c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139</v>
      </c>
      <c r="AH260" s="214">
        <v>1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">
      <c r="A261" s="250">
        <v>58</v>
      </c>
      <c r="B261" s="251" t="s">
        <v>305</v>
      </c>
      <c r="C261" s="269" t="s">
        <v>306</v>
      </c>
      <c r="D261" s="252" t="s">
        <v>132</v>
      </c>
      <c r="E261" s="253">
        <v>16.672799999999999</v>
      </c>
      <c r="F261" s="254"/>
      <c r="G261" s="255">
        <f>ROUND(E261*F261,2)</f>
        <v>0</v>
      </c>
      <c r="H261" s="254"/>
      <c r="I261" s="255">
        <f>ROUND(E261*H261,2)</f>
        <v>0</v>
      </c>
      <c r="J261" s="254"/>
      <c r="K261" s="255">
        <f>ROUND(E261*J261,2)</f>
        <v>0</v>
      </c>
      <c r="L261" s="255">
        <v>15</v>
      </c>
      <c r="M261" s="255">
        <f>G261*(1+L261/100)</f>
        <v>0</v>
      </c>
      <c r="N261" s="255">
        <v>5.2399999999999999E-3</v>
      </c>
      <c r="O261" s="255">
        <f>ROUND(E261*N261,2)</f>
        <v>0.09</v>
      </c>
      <c r="P261" s="255">
        <v>0</v>
      </c>
      <c r="Q261" s="255">
        <f>ROUND(E261*P261,2)</f>
        <v>0</v>
      </c>
      <c r="R261" s="255"/>
      <c r="S261" s="255" t="s">
        <v>133</v>
      </c>
      <c r="T261" s="256" t="s">
        <v>133</v>
      </c>
      <c r="U261" s="233">
        <v>0.95840000000000003</v>
      </c>
      <c r="V261" s="233">
        <f>ROUND(E261*U261,2)</f>
        <v>15.98</v>
      </c>
      <c r="W261" s="233"/>
      <c r="X261" s="233" t="s">
        <v>134</v>
      </c>
      <c r="Y261" s="214"/>
      <c r="Z261" s="214"/>
      <c r="AA261" s="214"/>
      <c r="AB261" s="214"/>
      <c r="AC261" s="214"/>
      <c r="AD261" s="214"/>
      <c r="AE261" s="214"/>
      <c r="AF261" s="214"/>
      <c r="AG261" s="214" t="s">
        <v>135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">
      <c r="A262" s="231"/>
      <c r="B262" s="232"/>
      <c r="C262" s="271" t="s">
        <v>138</v>
      </c>
      <c r="D262" s="237"/>
      <c r="E262" s="238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139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31"/>
      <c r="B263" s="232"/>
      <c r="C263" s="271" t="s">
        <v>300</v>
      </c>
      <c r="D263" s="237"/>
      <c r="E263" s="238">
        <v>20</v>
      </c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139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31"/>
      <c r="B264" s="232"/>
      <c r="C264" s="271" t="s">
        <v>301</v>
      </c>
      <c r="D264" s="237"/>
      <c r="E264" s="238">
        <v>-1.8532</v>
      </c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139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">
      <c r="A265" s="231"/>
      <c r="B265" s="232"/>
      <c r="C265" s="271" t="s">
        <v>302</v>
      </c>
      <c r="D265" s="237"/>
      <c r="E265" s="238">
        <v>-1.3580000000000001</v>
      </c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139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">
      <c r="A266" s="231"/>
      <c r="B266" s="232"/>
      <c r="C266" s="271" t="s">
        <v>303</v>
      </c>
      <c r="D266" s="237"/>
      <c r="E266" s="238">
        <v>-2.0680000000000001</v>
      </c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139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">
      <c r="A267" s="231"/>
      <c r="B267" s="232"/>
      <c r="C267" s="271" t="s">
        <v>304</v>
      </c>
      <c r="D267" s="237"/>
      <c r="E267" s="238">
        <v>1.952</v>
      </c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139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">
      <c r="A268" s="231"/>
      <c r="B268" s="232"/>
      <c r="C268" s="272" t="s">
        <v>141</v>
      </c>
      <c r="D268" s="239"/>
      <c r="E268" s="240">
        <v>16.672799999999999</v>
      </c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139</v>
      </c>
      <c r="AH268" s="214">
        <v>1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">
      <c r="A269" s="250">
        <v>59</v>
      </c>
      <c r="B269" s="251" t="s">
        <v>307</v>
      </c>
      <c r="C269" s="269" t="s">
        <v>308</v>
      </c>
      <c r="D269" s="252" t="s">
        <v>132</v>
      </c>
      <c r="E269" s="253">
        <v>18.34008</v>
      </c>
      <c r="F269" s="254"/>
      <c r="G269" s="255">
        <f>ROUND(E269*F269,2)</f>
        <v>0</v>
      </c>
      <c r="H269" s="254"/>
      <c r="I269" s="255">
        <f>ROUND(E269*H269,2)</f>
        <v>0</v>
      </c>
      <c r="J269" s="254"/>
      <c r="K269" s="255">
        <f>ROUND(E269*J269,2)</f>
        <v>0</v>
      </c>
      <c r="L269" s="255">
        <v>15</v>
      </c>
      <c r="M269" s="255">
        <f>G269*(1+L269/100)</f>
        <v>0</v>
      </c>
      <c r="N269" s="255">
        <v>1.2200000000000001E-2</v>
      </c>
      <c r="O269" s="255">
        <f>ROUND(E269*N269,2)</f>
        <v>0.22</v>
      </c>
      <c r="P269" s="255">
        <v>0</v>
      </c>
      <c r="Q269" s="255">
        <f>ROUND(E269*P269,2)</f>
        <v>0</v>
      </c>
      <c r="R269" s="255" t="s">
        <v>231</v>
      </c>
      <c r="S269" s="255" t="s">
        <v>133</v>
      </c>
      <c r="T269" s="256" t="s">
        <v>133</v>
      </c>
      <c r="U269" s="233">
        <v>0</v>
      </c>
      <c r="V269" s="233">
        <f>ROUND(E269*U269,2)</f>
        <v>0</v>
      </c>
      <c r="W269" s="233"/>
      <c r="X269" s="233" t="s">
        <v>232</v>
      </c>
      <c r="Y269" s="214"/>
      <c r="Z269" s="214"/>
      <c r="AA269" s="214"/>
      <c r="AB269" s="214"/>
      <c r="AC269" s="214"/>
      <c r="AD269" s="214"/>
      <c r="AE269" s="214"/>
      <c r="AF269" s="214"/>
      <c r="AG269" s="214" t="s">
        <v>233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">
      <c r="A270" s="231"/>
      <c r="B270" s="232"/>
      <c r="C270" s="271" t="s">
        <v>138</v>
      </c>
      <c r="D270" s="237"/>
      <c r="E270" s="238"/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139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31"/>
      <c r="B271" s="232"/>
      <c r="C271" s="271" t="s">
        <v>300</v>
      </c>
      <c r="D271" s="237"/>
      <c r="E271" s="238">
        <v>20</v>
      </c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139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">
      <c r="A272" s="231"/>
      <c r="B272" s="232"/>
      <c r="C272" s="271" t="s">
        <v>301</v>
      </c>
      <c r="D272" s="237"/>
      <c r="E272" s="238">
        <v>-1.8532</v>
      </c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139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">
      <c r="A273" s="231"/>
      <c r="B273" s="232"/>
      <c r="C273" s="271" t="s">
        <v>302</v>
      </c>
      <c r="D273" s="237"/>
      <c r="E273" s="238">
        <v>-1.3580000000000001</v>
      </c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139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">
      <c r="A274" s="231"/>
      <c r="B274" s="232"/>
      <c r="C274" s="271" t="s">
        <v>303</v>
      </c>
      <c r="D274" s="237"/>
      <c r="E274" s="238">
        <v>-2.0680000000000001</v>
      </c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139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31"/>
      <c r="B275" s="232"/>
      <c r="C275" s="271" t="s">
        <v>304</v>
      </c>
      <c r="D275" s="237"/>
      <c r="E275" s="238">
        <v>1.952</v>
      </c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139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31"/>
      <c r="B276" s="232"/>
      <c r="C276" s="272" t="s">
        <v>141</v>
      </c>
      <c r="D276" s="239"/>
      <c r="E276" s="240">
        <v>16.672799999999999</v>
      </c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139</v>
      </c>
      <c r="AH276" s="214">
        <v>1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">
      <c r="A277" s="231"/>
      <c r="B277" s="232"/>
      <c r="C277" s="275" t="s">
        <v>290</v>
      </c>
      <c r="D277" s="241"/>
      <c r="E277" s="242">
        <v>1.6672800000000001</v>
      </c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139</v>
      </c>
      <c r="AH277" s="214">
        <v>4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ht="22.5" outlineLevel="1" x14ac:dyDescent="0.2">
      <c r="A278" s="250">
        <v>60</v>
      </c>
      <c r="B278" s="251" t="s">
        <v>309</v>
      </c>
      <c r="C278" s="269" t="s">
        <v>310</v>
      </c>
      <c r="D278" s="252" t="s">
        <v>207</v>
      </c>
      <c r="E278" s="253">
        <v>10</v>
      </c>
      <c r="F278" s="254"/>
      <c r="G278" s="255">
        <f>ROUND(E278*F278,2)</f>
        <v>0</v>
      </c>
      <c r="H278" s="254"/>
      <c r="I278" s="255">
        <f>ROUND(E278*H278,2)</f>
        <v>0</v>
      </c>
      <c r="J278" s="254"/>
      <c r="K278" s="255">
        <f>ROUND(E278*J278,2)</f>
        <v>0</v>
      </c>
      <c r="L278" s="255">
        <v>15</v>
      </c>
      <c r="M278" s="255">
        <f>G278*(1+L278/100)</f>
        <v>0</v>
      </c>
      <c r="N278" s="255">
        <v>1E-4</v>
      </c>
      <c r="O278" s="255">
        <f>ROUND(E278*N278,2)</f>
        <v>0</v>
      </c>
      <c r="P278" s="255">
        <v>0</v>
      </c>
      <c r="Q278" s="255">
        <f>ROUND(E278*P278,2)</f>
        <v>0</v>
      </c>
      <c r="R278" s="255"/>
      <c r="S278" s="255" t="s">
        <v>217</v>
      </c>
      <c r="T278" s="256" t="s">
        <v>218</v>
      </c>
      <c r="U278" s="233">
        <v>0.12</v>
      </c>
      <c r="V278" s="233">
        <f>ROUND(E278*U278,2)</f>
        <v>1.2</v>
      </c>
      <c r="W278" s="233"/>
      <c r="X278" s="233" t="s">
        <v>134</v>
      </c>
      <c r="Y278" s="214"/>
      <c r="Z278" s="214"/>
      <c r="AA278" s="214"/>
      <c r="AB278" s="214"/>
      <c r="AC278" s="214"/>
      <c r="AD278" s="214"/>
      <c r="AE278" s="214"/>
      <c r="AF278" s="214"/>
      <c r="AG278" s="214" t="s">
        <v>135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">
      <c r="A279" s="231"/>
      <c r="B279" s="232"/>
      <c r="C279" s="270" t="s">
        <v>311</v>
      </c>
      <c r="D279" s="257"/>
      <c r="E279" s="257"/>
      <c r="F279" s="257"/>
      <c r="G279" s="257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137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">
      <c r="A280" s="231"/>
      <c r="B280" s="232"/>
      <c r="C280" s="271" t="s">
        <v>138</v>
      </c>
      <c r="D280" s="237"/>
      <c r="E280" s="238"/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139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">
      <c r="A281" s="231"/>
      <c r="B281" s="232"/>
      <c r="C281" s="271" t="s">
        <v>294</v>
      </c>
      <c r="D281" s="237"/>
      <c r="E281" s="238">
        <v>10</v>
      </c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139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">
      <c r="A282" s="231"/>
      <c r="B282" s="232"/>
      <c r="C282" s="272" t="s">
        <v>141</v>
      </c>
      <c r="D282" s="239"/>
      <c r="E282" s="240">
        <v>10</v>
      </c>
      <c r="F282" s="233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139</v>
      </c>
      <c r="AH282" s="214">
        <v>1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ht="22.5" outlineLevel="1" x14ac:dyDescent="0.2">
      <c r="A283" s="250">
        <v>61</v>
      </c>
      <c r="B283" s="251" t="s">
        <v>312</v>
      </c>
      <c r="C283" s="269" t="s">
        <v>313</v>
      </c>
      <c r="D283" s="252" t="s">
        <v>207</v>
      </c>
      <c r="E283" s="253">
        <v>12</v>
      </c>
      <c r="F283" s="254"/>
      <c r="G283" s="255">
        <f>ROUND(E283*F283,2)</f>
        <v>0</v>
      </c>
      <c r="H283" s="254"/>
      <c r="I283" s="255">
        <f>ROUND(E283*H283,2)</f>
        <v>0</v>
      </c>
      <c r="J283" s="254"/>
      <c r="K283" s="255">
        <f>ROUND(E283*J283,2)</f>
        <v>0</v>
      </c>
      <c r="L283" s="255">
        <v>15</v>
      </c>
      <c r="M283" s="255">
        <f>G283*(1+L283/100)</f>
        <v>0</v>
      </c>
      <c r="N283" s="255">
        <v>1E-4</v>
      </c>
      <c r="O283" s="255">
        <f>ROUND(E283*N283,2)</f>
        <v>0</v>
      </c>
      <c r="P283" s="255">
        <v>0</v>
      </c>
      <c r="Q283" s="255">
        <f>ROUND(E283*P283,2)</f>
        <v>0</v>
      </c>
      <c r="R283" s="255"/>
      <c r="S283" s="255" t="s">
        <v>217</v>
      </c>
      <c r="T283" s="256" t="s">
        <v>218</v>
      </c>
      <c r="U283" s="233">
        <v>0.12</v>
      </c>
      <c r="V283" s="233">
        <f>ROUND(E283*U283,2)</f>
        <v>1.44</v>
      </c>
      <c r="W283" s="233"/>
      <c r="X283" s="233" t="s">
        <v>134</v>
      </c>
      <c r="Y283" s="214"/>
      <c r="Z283" s="214"/>
      <c r="AA283" s="214"/>
      <c r="AB283" s="214"/>
      <c r="AC283" s="214"/>
      <c r="AD283" s="214"/>
      <c r="AE283" s="214"/>
      <c r="AF283" s="214"/>
      <c r="AG283" s="214" t="s">
        <v>135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31"/>
      <c r="B284" s="232"/>
      <c r="C284" s="270" t="s">
        <v>311</v>
      </c>
      <c r="D284" s="257"/>
      <c r="E284" s="257"/>
      <c r="F284" s="257"/>
      <c r="G284" s="257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137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31"/>
      <c r="B285" s="232"/>
      <c r="C285" s="271" t="s">
        <v>138</v>
      </c>
      <c r="D285" s="237"/>
      <c r="E285" s="238"/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139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">
      <c r="A286" s="231"/>
      <c r="B286" s="232"/>
      <c r="C286" s="271" t="s">
        <v>314</v>
      </c>
      <c r="D286" s="237"/>
      <c r="E286" s="238">
        <v>12</v>
      </c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139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">
      <c r="A287" s="231"/>
      <c r="B287" s="232"/>
      <c r="C287" s="272" t="s">
        <v>141</v>
      </c>
      <c r="D287" s="239"/>
      <c r="E287" s="240">
        <v>12</v>
      </c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139</v>
      </c>
      <c r="AH287" s="214">
        <v>1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ht="22.5" outlineLevel="1" x14ac:dyDescent="0.2">
      <c r="A288" s="250">
        <v>62</v>
      </c>
      <c r="B288" s="251" t="s">
        <v>315</v>
      </c>
      <c r="C288" s="269" t="s">
        <v>316</v>
      </c>
      <c r="D288" s="252" t="s">
        <v>207</v>
      </c>
      <c r="E288" s="253">
        <v>12</v>
      </c>
      <c r="F288" s="254"/>
      <c r="G288" s="255">
        <f>ROUND(E288*F288,2)</f>
        <v>0</v>
      </c>
      <c r="H288" s="254"/>
      <c r="I288" s="255">
        <f>ROUND(E288*H288,2)</f>
        <v>0</v>
      </c>
      <c r="J288" s="254"/>
      <c r="K288" s="255">
        <f>ROUND(E288*J288,2)</f>
        <v>0</v>
      </c>
      <c r="L288" s="255">
        <v>15</v>
      </c>
      <c r="M288" s="255">
        <f>G288*(1+L288/100)</f>
        <v>0</v>
      </c>
      <c r="N288" s="255">
        <v>2.3000000000000001E-4</v>
      </c>
      <c r="O288" s="255">
        <f>ROUND(E288*N288,2)</f>
        <v>0</v>
      </c>
      <c r="P288" s="255">
        <v>0</v>
      </c>
      <c r="Q288" s="255">
        <f>ROUND(E288*P288,2)</f>
        <v>0</v>
      </c>
      <c r="R288" s="255"/>
      <c r="S288" s="255" t="s">
        <v>217</v>
      </c>
      <c r="T288" s="256" t="s">
        <v>218</v>
      </c>
      <c r="U288" s="233">
        <v>0.12</v>
      </c>
      <c r="V288" s="233">
        <f>ROUND(E288*U288,2)</f>
        <v>1.44</v>
      </c>
      <c r="W288" s="233"/>
      <c r="X288" s="233" t="s">
        <v>134</v>
      </c>
      <c r="Y288" s="214"/>
      <c r="Z288" s="214"/>
      <c r="AA288" s="214"/>
      <c r="AB288" s="214"/>
      <c r="AC288" s="214"/>
      <c r="AD288" s="214"/>
      <c r="AE288" s="214"/>
      <c r="AF288" s="214"/>
      <c r="AG288" s="214" t="s">
        <v>135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">
      <c r="A289" s="231"/>
      <c r="B289" s="232"/>
      <c r="C289" s="270" t="s">
        <v>311</v>
      </c>
      <c r="D289" s="257"/>
      <c r="E289" s="257"/>
      <c r="F289" s="257"/>
      <c r="G289" s="257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137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">
      <c r="A290" s="231"/>
      <c r="B290" s="232"/>
      <c r="C290" s="271" t="s">
        <v>138</v>
      </c>
      <c r="D290" s="237"/>
      <c r="E290" s="238"/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139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31"/>
      <c r="B291" s="232"/>
      <c r="C291" s="271" t="s">
        <v>314</v>
      </c>
      <c r="D291" s="237"/>
      <c r="E291" s="238">
        <v>12</v>
      </c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139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">
      <c r="A292" s="231"/>
      <c r="B292" s="232"/>
      <c r="C292" s="272" t="s">
        <v>141</v>
      </c>
      <c r="D292" s="239"/>
      <c r="E292" s="240">
        <v>12</v>
      </c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139</v>
      </c>
      <c r="AH292" s="214">
        <v>1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60">
        <v>63</v>
      </c>
      <c r="B293" s="261" t="s">
        <v>317</v>
      </c>
      <c r="C293" s="274" t="s">
        <v>318</v>
      </c>
      <c r="D293" s="262" t="s">
        <v>192</v>
      </c>
      <c r="E293" s="263">
        <v>0.31957999999999998</v>
      </c>
      <c r="F293" s="264"/>
      <c r="G293" s="265">
        <f>ROUND(E293*F293,2)</f>
        <v>0</v>
      </c>
      <c r="H293" s="264"/>
      <c r="I293" s="265">
        <f>ROUND(E293*H293,2)</f>
        <v>0</v>
      </c>
      <c r="J293" s="264"/>
      <c r="K293" s="265">
        <f>ROUND(E293*J293,2)</f>
        <v>0</v>
      </c>
      <c r="L293" s="265">
        <v>15</v>
      </c>
      <c r="M293" s="265">
        <f>G293*(1+L293/100)</f>
        <v>0</v>
      </c>
      <c r="N293" s="265">
        <v>0</v>
      </c>
      <c r="O293" s="265">
        <f>ROUND(E293*N293,2)</f>
        <v>0</v>
      </c>
      <c r="P293" s="265">
        <v>0</v>
      </c>
      <c r="Q293" s="265">
        <f>ROUND(E293*P293,2)</f>
        <v>0</v>
      </c>
      <c r="R293" s="265"/>
      <c r="S293" s="265" t="s">
        <v>133</v>
      </c>
      <c r="T293" s="266" t="s">
        <v>133</v>
      </c>
      <c r="U293" s="233">
        <v>1.2649999999999999</v>
      </c>
      <c r="V293" s="233">
        <f>ROUND(E293*U293,2)</f>
        <v>0.4</v>
      </c>
      <c r="W293" s="233"/>
      <c r="X293" s="233" t="s">
        <v>193</v>
      </c>
      <c r="Y293" s="214"/>
      <c r="Z293" s="214"/>
      <c r="AA293" s="214"/>
      <c r="AB293" s="214"/>
      <c r="AC293" s="214"/>
      <c r="AD293" s="214"/>
      <c r="AE293" s="214"/>
      <c r="AF293" s="214"/>
      <c r="AG293" s="214" t="s">
        <v>194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x14ac:dyDescent="0.2">
      <c r="A294" s="244" t="s">
        <v>128</v>
      </c>
      <c r="B294" s="245" t="s">
        <v>94</v>
      </c>
      <c r="C294" s="268" t="s">
        <v>95</v>
      </c>
      <c r="D294" s="246"/>
      <c r="E294" s="247"/>
      <c r="F294" s="248"/>
      <c r="G294" s="248">
        <f>SUMIF(AG295:AG324,"&lt;&gt;NOR",G295:G324)</f>
        <v>0</v>
      </c>
      <c r="H294" s="248"/>
      <c r="I294" s="248">
        <f>SUM(I295:I324)</f>
        <v>0</v>
      </c>
      <c r="J294" s="248"/>
      <c r="K294" s="248">
        <f>SUM(K295:K324)</f>
        <v>0</v>
      </c>
      <c r="L294" s="248"/>
      <c r="M294" s="248">
        <f>SUM(M295:M324)</f>
        <v>0</v>
      </c>
      <c r="N294" s="248"/>
      <c r="O294" s="248">
        <f>SUM(O295:O324)</f>
        <v>0.01</v>
      </c>
      <c r="P294" s="248"/>
      <c r="Q294" s="248">
        <f>SUM(Q295:Q324)</f>
        <v>0</v>
      </c>
      <c r="R294" s="248"/>
      <c r="S294" s="248"/>
      <c r="T294" s="249"/>
      <c r="U294" s="243"/>
      <c r="V294" s="243">
        <f>SUM(V295:V324)</f>
        <v>5.9600000000000009</v>
      </c>
      <c r="W294" s="243"/>
      <c r="X294" s="243"/>
      <c r="AG294" t="s">
        <v>129</v>
      </c>
    </row>
    <row r="295" spans="1:60" outlineLevel="1" x14ac:dyDescent="0.2">
      <c r="A295" s="250">
        <v>64</v>
      </c>
      <c r="B295" s="251" t="s">
        <v>319</v>
      </c>
      <c r="C295" s="269" t="s">
        <v>320</v>
      </c>
      <c r="D295" s="252" t="s">
        <v>132</v>
      </c>
      <c r="E295" s="253">
        <v>5.3</v>
      </c>
      <c r="F295" s="254"/>
      <c r="G295" s="255">
        <f>ROUND(E295*F295,2)</f>
        <v>0</v>
      </c>
      <c r="H295" s="254"/>
      <c r="I295" s="255">
        <f>ROUND(E295*H295,2)</f>
        <v>0</v>
      </c>
      <c r="J295" s="254"/>
      <c r="K295" s="255">
        <f>ROUND(E295*J295,2)</f>
        <v>0</v>
      </c>
      <c r="L295" s="255">
        <v>15</v>
      </c>
      <c r="M295" s="255">
        <f>G295*(1+L295/100)</f>
        <v>0</v>
      </c>
      <c r="N295" s="255">
        <v>3.5E-4</v>
      </c>
      <c r="O295" s="255">
        <f>ROUND(E295*N295,2)</f>
        <v>0</v>
      </c>
      <c r="P295" s="255">
        <v>0</v>
      </c>
      <c r="Q295" s="255">
        <f>ROUND(E295*P295,2)</f>
        <v>0</v>
      </c>
      <c r="R295" s="255"/>
      <c r="S295" s="255" t="s">
        <v>133</v>
      </c>
      <c r="T295" s="256" t="s">
        <v>133</v>
      </c>
      <c r="U295" s="233">
        <v>1.35E-2</v>
      </c>
      <c r="V295" s="233">
        <f>ROUND(E295*U295,2)</f>
        <v>7.0000000000000007E-2</v>
      </c>
      <c r="W295" s="233"/>
      <c r="X295" s="233" t="s">
        <v>134</v>
      </c>
      <c r="Y295" s="214"/>
      <c r="Z295" s="214"/>
      <c r="AA295" s="214"/>
      <c r="AB295" s="214"/>
      <c r="AC295" s="214"/>
      <c r="AD295" s="214"/>
      <c r="AE295" s="214"/>
      <c r="AF295" s="214"/>
      <c r="AG295" s="214" t="s">
        <v>135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">
      <c r="A296" s="231"/>
      <c r="B296" s="232"/>
      <c r="C296" s="271" t="s">
        <v>138</v>
      </c>
      <c r="D296" s="237"/>
      <c r="E296" s="238"/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139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31"/>
      <c r="B297" s="232"/>
      <c r="C297" s="271" t="s">
        <v>140</v>
      </c>
      <c r="D297" s="237"/>
      <c r="E297" s="238">
        <v>5.3</v>
      </c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139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31"/>
      <c r="B298" s="232"/>
      <c r="C298" s="272" t="s">
        <v>141</v>
      </c>
      <c r="D298" s="239"/>
      <c r="E298" s="240">
        <v>5.3</v>
      </c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139</v>
      </c>
      <c r="AH298" s="214">
        <v>1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50">
        <v>65</v>
      </c>
      <c r="B299" s="251" t="s">
        <v>321</v>
      </c>
      <c r="C299" s="269" t="s">
        <v>322</v>
      </c>
      <c r="D299" s="252" t="s">
        <v>132</v>
      </c>
      <c r="E299" s="253">
        <v>20.45</v>
      </c>
      <c r="F299" s="254"/>
      <c r="G299" s="255">
        <f>ROUND(E299*F299,2)</f>
        <v>0</v>
      </c>
      <c r="H299" s="254"/>
      <c r="I299" s="255">
        <f>ROUND(E299*H299,2)</f>
        <v>0</v>
      </c>
      <c r="J299" s="254"/>
      <c r="K299" s="255">
        <f>ROUND(E299*J299,2)</f>
        <v>0</v>
      </c>
      <c r="L299" s="255">
        <v>15</v>
      </c>
      <c r="M299" s="255">
        <f>G299*(1+L299/100)</f>
        <v>0</v>
      </c>
      <c r="N299" s="255">
        <v>0</v>
      </c>
      <c r="O299" s="255">
        <f>ROUND(E299*N299,2)</f>
        <v>0</v>
      </c>
      <c r="P299" s="255">
        <v>0</v>
      </c>
      <c r="Q299" s="255">
        <f>ROUND(E299*P299,2)</f>
        <v>0</v>
      </c>
      <c r="R299" s="255"/>
      <c r="S299" s="255" t="s">
        <v>133</v>
      </c>
      <c r="T299" s="256" t="s">
        <v>133</v>
      </c>
      <c r="U299" s="233">
        <v>7.0000000000000001E-3</v>
      </c>
      <c r="V299" s="233">
        <f>ROUND(E299*U299,2)</f>
        <v>0.14000000000000001</v>
      </c>
      <c r="W299" s="233"/>
      <c r="X299" s="233" t="s">
        <v>134</v>
      </c>
      <c r="Y299" s="214"/>
      <c r="Z299" s="214"/>
      <c r="AA299" s="214"/>
      <c r="AB299" s="214"/>
      <c r="AC299" s="214"/>
      <c r="AD299" s="214"/>
      <c r="AE299" s="214"/>
      <c r="AF299" s="214"/>
      <c r="AG299" s="214" t="s">
        <v>135</v>
      </c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31"/>
      <c r="B300" s="232"/>
      <c r="C300" s="271" t="s">
        <v>138</v>
      </c>
      <c r="D300" s="237"/>
      <c r="E300" s="238"/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139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">
      <c r="A301" s="231"/>
      <c r="B301" s="232"/>
      <c r="C301" s="271" t="s">
        <v>197</v>
      </c>
      <c r="D301" s="237"/>
      <c r="E301" s="238"/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139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31"/>
      <c r="B302" s="232"/>
      <c r="C302" s="271" t="s">
        <v>323</v>
      </c>
      <c r="D302" s="237"/>
      <c r="E302" s="238">
        <v>15.15</v>
      </c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139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">
      <c r="A303" s="231"/>
      <c r="B303" s="232"/>
      <c r="C303" s="271" t="s">
        <v>324</v>
      </c>
      <c r="D303" s="237"/>
      <c r="E303" s="238">
        <v>5.3</v>
      </c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139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">
      <c r="A304" s="231"/>
      <c r="B304" s="232"/>
      <c r="C304" s="272" t="s">
        <v>141</v>
      </c>
      <c r="D304" s="239"/>
      <c r="E304" s="240">
        <v>20.45</v>
      </c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139</v>
      </c>
      <c r="AH304" s="214">
        <v>1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">
      <c r="A305" s="250">
        <v>66</v>
      </c>
      <c r="B305" s="251" t="s">
        <v>325</v>
      </c>
      <c r="C305" s="269" t="s">
        <v>326</v>
      </c>
      <c r="D305" s="252" t="s">
        <v>132</v>
      </c>
      <c r="E305" s="253">
        <v>20.45</v>
      </c>
      <c r="F305" s="254"/>
      <c r="G305" s="255">
        <f>ROUND(E305*F305,2)</f>
        <v>0</v>
      </c>
      <c r="H305" s="254"/>
      <c r="I305" s="255">
        <f>ROUND(E305*H305,2)</f>
        <v>0</v>
      </c>
      <c r="J305" s="254"/>
      <c r="K305" s="255">
        <f>ROUND(E305*J305,2)</f>
        <v>0</v>
      </c>
      <c r="L305" s="255">
        <v>15</v>
      </c>
      <c r="M305" s="255">
        <f>G305*(1+L305/100)</f>
        <v>0</v>
      </c>
      <c r="N305" s="255">
        <v>0</v>
      </c>
      <c r="O305" s="255">
        <f>ROUND(E305*N305,2)</f>
        <v>0</v>
      </c>
      <c r="P305" s="255">
        <v>0</v>
      </c>
      <c r="Q305" s="255">
        <f>ROUND(E305*P305,2)</f>
        <v>0</v>
      </c>
      <c r="R305" s="255"/>
      <c r="S305" s="255" t="s">
        <v>133</v>
      </c>
      <c r="T305" s="256" t="s">
        <v>133</v>
      </c>
      <c r="U305" s="233">
        <v>2.1000000000000001E-2</v>
      </c>
      <c r="V305" s="233">
        <f>ROUND(E305*U305,2)</f>
        <v>0.43</v>
      </c>
      <c r="W305" s="233"/>
      <c r="X305" s="233" t="s">
        <v>134</v>
      </c>
      <c r="Y305" s="214"/>
      <c r="Z305" s="214"/>
      <c r="AA305" s="214"/>
      <c r="AB305" s="214"/>
      <c r="AC305" s="214"/>
      <c r="AD305" s="214"/>
      <c r="AE305" s="214"/>
      <c r="AF305" s="214"/>
      <c r="AG305" s="214" t="s">
        <v>135</v>
      </c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">
      <c r="A306" s="231"/>
      <c r="B306" s="232"/>
      <c r="C306" s="271" t="s">
        <v>138</v>
      </c>
      <c r="D306" s="237"/>
      <c r="E306" s="238"/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139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">
      <c r="A307" s="231"/>
      <c r="B307" s="232"/>
      <c r="C307" s="271" t="s">
        <v>197</v>
      </c>
      <c r="D307" s="237"/>
      <c r="E307" s="238"/>
      <c r="F307" s="233"/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139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">
      <c r="A308" s="231"/>
      <c r="B308" s="232"/>
      <c r="C308" s="271" t="s">
        <v>323</v>
      </c>
      <c r="D308" s="237"/>
      <c r="E308" s="238">
        <v>15.15</v>
      </c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139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">
      <c r="A309" s="231"/>
      <c r="B309" s="232"/>
      <c r="C309" s="271" t="s">
        <v>324</v>
      </c>
      <c r="D309" s="237"/>
      <c r="E309" s="238">
        <v>5.3</v>
      </c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139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">
      <c r="A310" s="231"/>
      <c r="B310" s="232"/>
      <c r="C310" s="272" t="s">
        <v>141</v>
      </c>
      <c r="D310" s="239"/>
      <c r="E310" s="240">
        <v>20.45</v>
      </c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139</v>
      </c>
      <c r="AH310" s="214">
        <v>1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">
      <c r="A311" s="250">
        <v>67</v>
      </c>
      <c r="B311" s="251" t="s">
        <v>327</v>
      </c>
      <c r="C311" s="269" t="s">
        <v>328</v>
      </c>
      <c r="D311" s="252" t="s">
        <v>132</v>
      </c>
      <c r="E311" s="253">
        <v>20.45</v>
      </c>
      <c r="F311" s="254"/>
      <c r="G311" s="255">
        <f>ROUND(E311*F311,2)</f>
        <v>0</v>
      </c>
      <c r="H311" s="254"/>
      <c r="I311" s="255">
        <f>ROUND(E311*H311,2)</f>
        <v>0</v>
      </c>
      <c r="J311" s="254"/>
      <c r="K311" s="255">
        <f>ROUND(E311*J311,2)</f>
        <v>0</v>
      </c>
      <c r="L311" s="255">
        <v>15</v>
      </c>
      <c r="M311" s="255">
        <f>G311*(1+L311/100)</f>
        <v>0</v>
      </c>
      <c r="N311" s="255">
        <v>6.9999999999999994E-5</v>
      </c>
      <c r="O311" s="255">
        <f>ROUND(E311*N311,2)</f>
        <v>0</v>
      </c>
      <c r="P311" s="255">
        <v>0</v>
      </c>
      <c r="Q311" s="255">
        <f>ROUND(E311*P311,2)</f>
        <v>0</v>
      </c>
      <c r="R311" s="255"/>
      <c r="S311" s="255" t="s">
        <v>133</v>
      </c>
      <c r="T311" s="256" t="s">
        <v>133</v>
      </c>
      <c r="U311" s="233">
        <v>6.4960000000000004E-2</v>
      </c>
      <c r="V311" s="233">
        <f>ROUND(E311*U311,2)</f>
        <v>1.33</v>
      </c>
      <c r="W311" s="233"/>
      <c r="X311" s="233" t="s">
        <v>134</v>
      </c>
      <c r="Y311" s="214"/>
      <c r="Z311" s="214"/>
      <c r="AA311" s="214"/>
      <c r="AB311" s="214"/>
      <c r="AC311" s="214"/>
      <c r="AD311" s="214"/>
      <c r="AE311" s="214"/>
      <c r="AF311" s="214"/>
      <c r="AG311" s="214" t="s">
        <v>135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">
      <c r="A312" s="231"/>
      <c r="B312" s="232"/>
      <c r="C312" s="270" t="s">
        <v>329</v>
      </c>
      <c r="D312" s="257"/>
      <c r="E312" s="257"/>
      <c r="F312" s="257"/>
      <c r="G312" s="257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137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">
      <c r="A313" s="231"/>
      <c r="B313" s="232"/>
      <c r="C313" s="271" t="s">
        <v>138</v>
      </c>
      <c r="D313" s="237"/>
      <c r="E313" s="238"/>
      <c r="F313" s="233"/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139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">
      <c r="A314" s="231"/>
      <c r="B314" s="232"/>
      <c r="C314" s="271" t="s">
        <v>197</v>
      </c>
      <c r="D314" s="237"/>
      <c r="E314" s="238"/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139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1"/>
      <c r="B315" s="232"/>
      <c r="C315" s="271" t="s">
        <v>323</v>
      </c>
      <c r="D315" s="237"/>
      <c r="E315" s="238">
        <v>15.15</v>
      </c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139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">
      <c r="A316" s="231"/>
      <c r="B316" s="232"/>
      <c r="C316" s="271" t="s">
        <v>324</v>
      </c>
      <c r="D316" s="237"/>
      <c r="E316" s="238">
        <v>5.3</v>
      </c>
      <c r="F316" s="233"/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139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">
      <c r="A317" s="231"/>
      <c r="B317" s="232"/>
      <c r="C317" s="272" t="s">
        <v>141</v>
      </c>
      <c r="D317" s="239"/>
      <c r="E317" s="240">
        <v>20.45</v>
      </c>
      <c r="F317" s="233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139</v>
      </c>
      <c r="AH317" s="214">
        <v>1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">
      <c r="A318" s="250">
        <v>68</v>
      </c>
      <c r="B318" s="251" t="s">
        <v>330</v>
      </c>
      <c r="C318" s="269" t="s">
        <v>331</v>
      </c>
      <c r="D318" s="252" t="s">
        <v>132</v>
      </c>
      <c r="E318" s="253">
        <v>20.45</v>
      </c>
      <c r="F318" s="254"/>
      <c r="G318" s="255">
        <f>ROUND(E318*F318,2)</f>
        <v>0</v>
      </c>
      <c r="H318" s="254"/>
      <c r="I318" s="255">
        <f>ROUND(E318*H318,2)</f>
        <v>0</v>
      </c>
      <c r="J318" s="254"/>
      <c r="K318" s="255">
        <f>ROUND(E318*J318,2)</f>
        <v>0</v>
      </c>
      <c r="L318" s="255">
        <v>15</v>
      </c>
      <c r="M318" s="255">
        <f>G318*(1+L318/100)</f>
        <v>0</v>
      </c>
      <c r="N318" s="255">
        <v>3.6000000000000002E-4</v>
      </c>
      <c r="O318" s="255">
        <f>ROUND(E318*N318,2)</f>
        <v>0.01</v>
      </c>
      <c r="P318" s="255">
        <v>0</v>
      </c>
      <c r="Q318" s="255">
        <f>ROUND(E318*P318,2)</f>
        <v>0</v>
      </c>
      <c r="R318" s="255"/>
      <c r="S318" s="255" t="s">
        <v>133</v>
      </c>
      <c r="T318" s="256" t="s">
        <v>133</v>
      </c>
      <c r="U318" s="233">
        <v>0.19503999999999999</v>
      </c>
      <c r="V318" s="233">
        <f>ROUND(E318*U318,2)</f>
        <v>3.99</v>
      </c>
      <c r="W318" s="233"/>
      <c r="X318" s="233" t="s">
        <v>134</v>
      </c>
      <c r="Y318" s="214"/>
      <c r="Z318" s="214"/>
      <c r="AA318" s="214"/>
      <c r="AB318" s="214"/>
      <c r="AC318" s="214"/>
      <c r="AD318" s="214"/>
      <c r="AE318" s="214"/>
      <c r="AF318" s="214"/>
      <c r="AG318" s="214" t="s">
        <v>135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31"/>
      <c r="B319" s="232"/>
      <c r="C319" s="270" t="s">
        <v>332</v>
      </c>
      <c r="D319" s="257"/>
      <c r="E319" s="257"/>
      <c r="F319" s="257"/>
      <c r="G319" s="257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137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31"/>
      <c r="B320" s="232"/>
      <c r="C320" s="271" t="s">
        <v>138</v>
      </c>
      <c r="D320" s="237"/>
      <c r="E320" s="238"/>
      <c r="F320" s="233"/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139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">
      <c r="A321" s="231"/>
      <c r="B321" s="232"/>
      <c r="C321" s="271" t="s">
        <v>197</v>
      </c>
      <c r="D321" s="237"/>
      <c r="E321" s="238"/>
      <c r="F321" s="233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139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">
      <c r="A322" s="231"/>
      <c r="B322" s="232"/>
      <c r="C322" s="271" t="s">
        <v>323</v>
      </c>
      <c r="D322" s="237"/>
      <c r="E322" s="238">
        <v>15.15</v>
      </c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139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">
      <c r="A323" s="231"/>
      <c r="B323" s="232"/>
      <c r="C323" s="271" t="s">
        <v>324</v>
      </c>
      <c r="D323" s="237"/>
      <c r="E323" s="238">
        <v>5.3</v>
      </c>
      <c r="F323" s="233"/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139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">
      <c r="A324" s="231"/>
      <c r="B324" s="232"/>
      <c r="C324" s="272" t="s">
        <v>141</v>
      </c>
      <c r="D324" s="239"/>
      <c r="E324" s="240">
        <v>20.45</v>
      </c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139</v>
      </c>
      <c r="AH324" s="214">
        <v>1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x14ac:dyDescent="0.2">
      <c r="A325" s="244" t="s">
        <v>128</v>
      </c>
      <c r="B325" s="245" t="s">
        <v>96</v>
      </c>
      <c r="C325" s="268" t="s">
        <v>97</v>
      </c>
      <c r="D325" s="246"/>
      <c r="E325" s="247"/>
      <c r="F325" s="248"/>
      <c r="G325" s="248">
        <f>SUMIF(AG326:AG371,"&lt;&gt;NOR",G326:G371)</f>
        <v>0</v>
      </c>
      <c r="H325" s="248"/>
      <c r="I325" s="248">
        <f>SUM(I326:I371)</f>
        <v>0</v>
      </c>
      <c r="J325" s="248"/>
      <c r="K325" s="248">
        <f>SUM(K326:K371)</f>
        <v>0</v>
      </c>
      <c r="L325" s="248"/>
      <c r="M325" s="248">
        <f>SUM(M326:M371)</f>
        <v>0</v>
      </c>
      <c r="N325" s="248"/>
      <c r="O325" s="248">
        <f>SUM(O326:O371)</f>
        <v>0</v>
      </c>
      <c r="P325" s="248"/>
      <c r="Q325" s="248">
        <f>SUM(Q326:Q371)</f>
        <v>0</v>
      </c>
      <c r="R325" s="248"/>
      <c r="S325" s="248"/>
      <c r="T325" s="249"/>
      <c r="U325" s="243"/>
      <c r="V325" s="243">
        <f>SUM(V326:V371)</f>
        <v>0.1</v>
      </c>
      <c r="W325" s="243"/>
      <c r="X325" s="243"/>
      <c r="AG325" t="s">
        <v>129</v>
      </c>
    </row>
    <row r="326" spans="1:60" outlineLevel="1" x14ac:dyDescent="0.2">
      <c r="A326" s="250">
        <v>69</v>
      </c>
      <c r="B326" s="251" t="s">
        <v>333</v>
      </c>
      <c r="C326" s="269" t="s">
        <v>334</v>
      </c>
      <c r="D326" s="252" t="s">
        <v>216</v>
      </c>
      <c r="E326" s="253">
        <v>1</v>
      </c>
      <c r="F326" s="254"/>
      <c r="G326" s="255">
        <f>ROUND(E326*F326,2)</f>
        <v>0</v>
      </c>
      <c r="H326" s="254"/>
      <c r="I326" s="255">
        <f>ROUND(E326*H326,2)</f>
        <v>0</v>
      </c>
      <c r="J326" s="254"/>
      <c r="K326" s="255">
        <f>ROUND(E326*J326,2)</f>
        <v>0</v>
      </c>
      <c r="L326" s="255">
        <v>15</v>
      </c>
      <c r="M326" s="255">
        <f>G326*(1+L326/100)</f>
        <v>0</v>
      </c>
      <c r="N326" s="255">
        <v>1.6000000000000001E-4</v>
      </c>
      <c r="O326" s="255">
        <f>ROUND(E326*N326,2)</f>
        <v>0</v>
      </c>
      <c r="P326" s="255">
        <v>0</v>
      </c>
      <c r="Q326" s="255">
        <f>ROUND(E326*P326,2)</f>
        <v>0</v>
      </c>
      <c r="R326" s="255"/>
      <c r="S326" s="255" t="s">
        <v>217</v>
      </c>
      <c r="T326" s="256" t="s">
        <v>218</v>
      </c>
      <c r="U326" s="233">
        <v>9.955E-2</v>
      </c>
      <c r="V326" s="233">
        <f>ROUND(E326*U326,2)</f>
        <v>0.1</v>
      </c>
      <c r="W326" s="233"/>
      <c r="X326" s="233" t="s">
        <v>134</v>
      </c>
      <c r="Y326" s="214"/>
      <c r="Z326" s="214"/>
      <c r="AA326" s="214"/>
      <c r="AB326" s="214"/>
      <c r="AC326" s="214"/>
      <c r="AD326" s="214"/>
      <c r="AE326" s="214"/>
      <c r="AF326" s="214"/>
      <c r="AG326" s="214" t="s">
        <v>144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ht="22.5" outlineLevel="1" x14ac:dyDescent="0.2">
      <c r="A327" s="231"/>
      <c r="B327" s="232"/>
      <c r="C327" s="270" t="s">
        <v>219</v>
      </c>
      <c r="D327" s="257"/>
      <c r="E327" s="257"/>
      <c r="F327" s="257"/>
      <c r="G327" s="257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137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58" t="str">
        <f>C327</f>
        <v>Kompletní dodávka a montáž včetně uvedení do provozu, prostupů, zaškolení, seřízení, zkoušek dle příslušných ČSN a dalších pomocných prací a zednických přípomocí</v>
      </c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">
      <c r="A328" s="231"/>
      <c r="B328" s="232"/>
      <c r="C328" s="276" t="s">
        <v>335</v>
      </c>
      <c r="D328" s="234"/>
      <c r="E328" s="235"/>
      <c r="F328" s="236"/>
      <c r="G328" s="236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137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">
      <c r="A329" s="231"/>
      <c r="B329" s="232"/>
      <c r="C329" s="273" t="s">
        <v>398</v>
      </c>
      <c r="D329" s="259"/>
      <c r="E329" s="259"/>
      <c r="F329" s="259"/>
      <c r="G329" s="259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137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ht="22.5" outlineLevel="1" x14ac:dyDescent="0.2">
      <c r="A330" s="231"/>
      <c r="B330" s="232"/>
      <c r="C330" s="273" t="s">
        <v>336</v>
      </c>
      <c r="D330" s="259"/>
      <c r="E330" s="259"/>
      <c r="F330" s="259"/>
      <c r="G330" s="259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137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58" t="str">
        <f>C330</f>
        <v>Nové nové zásuvky, vypínače. Nová svitidla do koupelny 2 kusy(do středu místnosti a nad umyvadlo), dle standadu investora.</v>
      </c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31"/>
      <c r="B331" s="232"/>
      <c r="C331" s="276" t="s">
        <v>335</v>
      </c>
      <c r="D331" s="234"/>
      <c r="E331" s="235"/>
      <c r="F331" s="236"/>
      <c r="G331" s="236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137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31"/>
      <c r="B332" s="232"/>
      <c r="C332" s="273" t="s">
        <v>337</v>
      </c>
      <c r="D332" s="259"/>
      <c r="E332" s="259"/>
      <c r="F332" s="259"/>
      <c r="G332" s="259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137</v>
      </c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">
      <c r="A333" s="231"/>
      <c r="B333" s="232"/>
      <c r="C333" s="273" t="s">
        <v>338</v>
      </c>
      <c r="D333" s="259"/>
      <c r="E333" s="259"/>
      <c r="F333" s="259"/>
      <c r="G333" s="259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137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">
      <c r="A334" s="231"/>
      <c r="B334" s="232"/>
      <c r="C334" s="273" t="s">
        <v>399</v>
      </c>
      <c r="D334" s="259"/>
      <c r="E334" s="259"/>
      <c r="F334" s="259"/>
      <c r="G334" s="259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137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">
      <c r="A335" s="231"/>
      <c r="B335" s="232"/>
      <c r="C335" s="276" t="s">
        <v>335</v>
      </c>
      <c r="D335" s="234"/>
      <c r="E335" s="235"/>
      <c r="F335" s="236"/>
      <c r="G335" s="236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137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31"/>
      <c r="B336" s="232"/>
      <c r="C336" s="273" t="s">
        <v>400</v>
      </c>
      <c r="D336" s="259"/>
      <c r="E336" s="259"/>
      <c r="F336" s="259"/>
      <c r="G336" s="259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137</v>
      </c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">
      <c r="A337" s="231"/>
      <c r="B337" s="232"/>
      <c r="C337" s="273" t="s">
        <v>339</v>
      </c>
      <c r="D337" s="259"/>
      <c r="E337" s="259"/>
      <c r="F337" s="259"/>
      <c r="G337" s="259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137</v>
      </c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">
      <c r="A338" s="231"/>
      <c r="B338" s="232"/>
      <c r="C338" s="273" t="s">
        <v>340</v>
      </c>
      <c r="D338" s="259"/>
      <c r="E338" s="259"/>
      <c r="F338" s="259"/>
      <c r="G338" s="259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137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">
      <c r="A339" s="231"/>
      <c r="B339" s="232"/>
      <c r="C339" s="273" t="s">
        <v>341</v>
      </c>
      <c r="D339" s="259"/>
      <c r="E339" s="259"/>
      <c r="F339" s="259"/>
      <c r="G339" s="259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137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">
      <c r="A340" s="231"/>
      <c r="B340" s="232"/>
      <c r="C340" s="273" t="s">
        <v>342</v>
      </c>
      <c r="D340" s="259"/>
      <c r="E340" s="259"/>
      <c r="F340" s="259"/>
      <c r="G340" s="259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137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">
      <c r="A341" s="231"/>
      <c r="B341" s="232"/>
      <c r="C341" s="273" t="s">
        <v>343</v>
      </c>
      <c r="D341" s="259"/>
      <c r="E341" s="259"/>
      <c r="F341" s="259"/>
      <c r="G341" s="259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137</v>
      </c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31"/>
      <c r="B342" s="232"/>
      <c r="C342" s="273" t="s">
        <v>344</v>
      </c>
      <c r="D342" s="259"/>
      <c r="E342" s="259"/>
      <c r="F342" s="259"/>
      <c r="G342" s="259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137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">
      <c r="A343" s="231"/>
      <c r="B343" s="232"/>
      <c r="C343" s="273" t="s">
        <v>345</v>
      </c>
      <c r="D343" s="259"/>
      <c r="E343" s="259"/>
      <c r="F343" s="259"/>
      <c r="G343" s="259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137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">
      <c r="A344" s="231"/>
      <c r="B344" s="232"/>
      <c r="C344" s="276" t="s">
        <v>335</v>
      </c>
      <c r="D344" s="234"/>
      <c r="E344" s="235"/>
      <c r="F344" s="236"/>
      <c r="G344" s="236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137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">
      <c r="A345" s="231"/>
      <c r="B345" s="232"/>
      <c r="C345" s="273" t="s">
        <v>346</v>
      </c>
      <c r="D345" s="259"/>
      <c r="E345" s="259"/>
      <c r="F345" s="259"/>
      <c r="G345" s="259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137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">
      <c r="A346" s="231"/>
      <c r="B346" s="232"/>
      <c r="C346" s="273" t="s">
        <v>347</v>
      </c>
      <c r="D346" s="259"/>
      <c r="E346" s="259"/>
      <c r="F346" s="259"/>
      <c r="G346" s="259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137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">
      <c r="A347" s="231"/>
      <c r="B347" s="232"/>
      <c r="C347" s="273" t="s">
        <v>348</v>
      </c>
      <c r="D347" s="259"/>
      <c r="E347" s="259"/>
      <c r="F347" s="259"/>
      <c r="G347" s="259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137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31"/>
      <c r="B348" s="232"/>
      <c r="C348" s="273" t="s">
        <v>349</v>
      </c>
      <c r="D348" s="259"/>
      <c r="E348" s="259"/>
      <c r="F348" s="259"/>
      <c r="G348" s="259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137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31"/>
      <c r="B349" s="232"/>
      <c r="C349" s="273" t="s">
        <v>350</v>
      </c>
      <c r="D349" s="259"/>
      <c r="E349" s="259"/>
      <c r="F349" s="259"/>
      <c r="G349" s="259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137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">
      <c r="A350" s="231"/>
      <c r="B350" s="232"/>
      <c r="C350" s="273" t="s">
        <v>351</v>
      </c>
      <c r="D350" s="259"/>
      <c r="E350" s="259"/>
      <c r="F350" s="259"/>
      <c r="G350" s="259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137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">
      <c r="A351" s="231"/>
      <c r="B351" s="232"/>
      <c r="C351" s="273" t="s">
        <v>352</v>
      </c>
      <c r="D351" s="259"/>
      <c r="E351" s="259"/>
      <c r="F351" s="259"/>
      <c r="G351" s="259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137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">
      <c r="A352" s="231"/>
      <c r="B352" s="232"/>
      <c r="C352" s="273" t="s">
        <v>353</v>
      </c>
      <c r="D352" s="259"/>
      <c r="E352" s="259"/>
      <c r="F352" s="259"/>
      <c r="G352" s="259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137</v>
      </c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">
      <c r="A353" s="231"/>
      <c r="B353" s="232"/>
      <c r="C353" s="273" t="s">
        <v>354</v>
      </c>
      <c r="D353" s="259"/>
      <c r="E353" s="259"/>
      <c r="F353" s="259"/>
      <c r="G353" s="259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137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">
      <c r="A354" s="231"/>
      <c r="B354" s="232"/>
      <c r="C354" s="273" t="s">
        <v>355</v>
      </c>
      <c r="D354" s="259"/>
      <c r="E354" s="259"/>
      <c r="F354" s="259"/>
      <c r="G354" s="259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137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">
      <c r="A355" s="231"/>
      <c r="B355" s="232"/>
      <c r="C355" s="273" t="s">
        <v>356</v>
      </c>
      <c r="D355" s="259"/>
      <c r="E355" s="259"/>
      <c r="F355" s="259"/>
      <c r="G355" s="259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137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">
      <c r="A356" s="231"/>
      <c r="B356" s="232"/>
      <c r="C356" s="273" t="s">
        <v>357</v>
      </c>
      <c r="D356" s="259"/>
      <c r="E356" s="259"/>
      <c r="F356" s="259"/>
      <c r="G356" s="259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137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">
      <c r="A357" s="231"/>
      <c r="B357" s="232"/>
      <c r="C357" s="273" t="s">
        <v>358</v>
      </c>
      <c r="D357" s="259"/>
      <c r="E357" s="259"/>
      <c r="F357" s="259"/>
      <c r="G357" s="259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137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">
      <c r="A358" s="231"/>
      <c r="B358" s="232"/>
      <c r="C358" s="273" t="s">
        <v>359</v>
      </c>
      <c r="D358" s="259"/>
      <c r="E358" s="259"/>
      <c r="F358" s="259"/>
      <c r="G358" s="259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137</v>
      </c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">
      <c r="A359" s="231"/>
      <c r="B359" s="232"/>
      <c r="C359" s="273" t="s">
        <v>360</v>
      </c>
      <c r="D359" s="259"/>
      <c r="E359" s="259"/>
      <c r="F359" s="259"/>
      <c r="G359" s="259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137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">
      <c r="A360" s="231"/>
      <c r="B360" s="232"/>
      <c r="C360" s="273" t="s">
        <v>361</v>
      </c>
      <c r="D360" s="259"/>
      <c r="E360" s="259"/>
      <c r="F360" s="259"/>
      <c r="G360" s="259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137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">
      <c r="A361" s="231"/>
      <c r="B361" s="232"/>
      <c r="C361" s="273" t="s">
        <v>362</v>
      </c>
      <c r="D361" s="259"/>
      <c r="E361" s="259"/>
      <c r="F361" s="259"/>
      <c r="G361" s="259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137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">
      <c r="A362" s="231"/>
      <c r="B362" s="232"/>
      <c r="C362" s="276" t="s">
        <v>335</v>
      </c>
      <c r="D362" s="234"/>
      <c r="E362" s="235"/>
      <c r="F362" s="236"/>
      <c r="G362" s="236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137</v>
      </c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">
      <c r="A363" s="231"/>
      <c r="B363" s="232"/>
      <c r="C363" s="273" t="s">
        <v>363</v>
      </c>
      <c r="D363" s="259"/>
      <c r="E363" s="259"/>
      <c r="F363" s="259"/>
      <c r="G363" s="259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137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">
      <c r="A364" s="231"/>
      <c r="B364" s="232"/>
      <c r="C364" s="273" t="s">
        <v>347</v>
      </c>
      <c r="D364" s="259"/>
      <c r="E364" s="259"/>
      <c r="F364" s="259"/>
      <c r="G364" s="259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137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">
      <c r="A365" s="231"/>
      <c r="B365" s="232"/>
      <c r="C365" s="273" t="s">
        <v>348</v>
      </c>
      <c r="D365" s="259"/>
      <c r="E365" s="259"/>
      <c r="F365" s="259"/>
      <c r="G365" s="259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137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">
      <c r="A366" s="231"/>
      <c r="B366" s="232"/>
      <c r="C366" s="273" t="s">
        <v>350</v>
      </c>
      <c r="D366" s="259"/>
      <c r="E366" s="259"/>
      <c r="F366" s="259"/>
      <c r="G366" s="259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137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">
      <c r="A367" s="231"/>
      <c r="B367" s="232"/>
      <c r="C367" s="273" t="s">
        <v>351</v>
      </c>
      <c r="D367" s="259"/>
      <c r="E367" s="259"/>
      <c r="F367" s="259"/>
      <c r="G367" s="259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137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">
      <c r="A368" s="231"/>
      <c r="B368" s="232"/>
      <c r="C368" s="273" t="s">
        <v>352</v>
      </c>
      <c r="D368" s="259"/>
      <c r="E368" s="259"/>
      <c r="F368" s="259"/>
      <c r="G368" s="259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137</v>
      </c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">
      <c r="A369" s="231"/>
      <c r="B369" s="232"/>
      <c r="C369" s="273" t="s">
        <v>353</v>
      </c>
      <c r="D369" s="259"/>
      <c r="E369" s="259"/>
      <c r="F369" s="259"/>
      <c r="G369" s="259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137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">
      <c r="A370" s="231"/>
      <c r="B370" s="232"/>
      <c r="C370" s="273" t="s">
        <v>364</v>
      </c>
      <c r="D370" s="259"/>
      <c r="E370" s="259"/>
      <c r="F370" s="259"/>
      <c r="G370" s="259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137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">
      <c r="A371" s="231"/>
      <c r="B371" s="232"/>
      <c r="C371" s="273" t="s">
        <v>365</v>
      </c>
      <c r="D371" s="259"/>
      <c r="E371" s="259"/>
      <c r="F371" s="259"/>
      <c r="G371" s="259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137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x14ac:dyDescent="0.2">
      <c r="A372" s="244" t="s">
        <v>128</v>
      </c>
      <c r="B372" s="245" t="s">
        <v>98</v>
      </c>
      <c r="C372" s="268" t="s">
        <v>99</v>
      </c>
      <c r="D372" s="246"/>
      <c r="E372" s="247"/>
      <c r="F372" s="248"/>
      <c r="G372" s="248">
        <f>SUMIF(AG373:AG381,"&lt;&gt;NOR",G373:G381)</f>
        <v>0</v>
      </c>
      <c r="H372" s="248"/>
      <c r="I372" s="248">
        <f>SUM(I373:I381)</f>
        <v>0</v>
      </c>
      <c r="J372" s="248"/>
      <c r="K372" s="248">
        <f>SUM(K373:K381)</f>
        <v>0</v>
      </c>
      <c r="L372" s="248"/>
      <c r="M372" s="248">
        <f>SUM(M373:M381)</f>
        <v>0</v>
      </c>
      <c r="N372" s="248"/>
      <c r="O372" s="248">
        <f>SUM(O373:O381)</f>
        <v>0</v>
      </c>
      <c r="P372" s="248"/>
      <c r="Q372" s="248">
        <f>SUM(Q373:Q381)</f>
        <v>0</v>
      </c>
      <c r="R372" s="248"/>
      <c r="S372" s="248"/>
      <c r="T372" s="249"/>
      <c r="U372" s="243"/>
      <c r="V372" s="243">
        <f>SUM(V373:V381)</f>
        <v>7.8</v>
      </c>
      <c r="W372" s="243"/>
      <c r="X372" s="243"/>
      <c r="AG372" t="s">
        <v>129</v>
      </c>
    </row>
    <row r="373" spans="1:60" outlineLevel="1" x14ac:dyDescent="0.2">
      <c r="A373" s="260">
        <v>70</v>
      </c>
      <c r="B373" s="261" t="s">
        <v>366</v>
      </c>
      <c r="C373" s="274" t="s">
        <v>367</v>
      </c>
      <c r="D373" s="262" t="s">
        <v>192</v>
      </c>
      <c r="E373" s="263">
        <v>1.2033700000000001</v>
      </c>
      <c r="F373" s="264"/>
      <c r="G373" s="265">
        <f>ROUND(E373*F373,2)</f>
        <v>0</v>
      </c>
      <c r="H373" s="264"/>
      <c r="I373" s="265">
        <f>ROUND(E373*H373,2)</f>
        <v>0</v>
      </c>
      <c r="J373" s="264"/>
      <c r="K373" s="265">
        <f>ROUND(E373*J373,2)</f>
        <v>0</v>
      </c>
      <c r="L373" s="265">
        <v>15</v>
      </c>
      <c r="M373" s="265">
        <f>G373*(1+L373/100)</f>
        <v>0</v>
      </c>
      <c r="N373" s="265">
        <v>0</v>
      </c>
      <c r="O373" s="265">
        <f>ROUND(E373*N373,2)</f>
        <v>0</v>
      </c>
      <c r="P373" s="265">
        <v>0</v>
      </c>
      <c r="Q373" s="265">
        <f>ROUND(E373*P373,2)</f>
        <v>0</v>
      </c>
      <c r="R373" s="265"/>
      <c r="S373" s="265" t="s">
        <v>133</v>
      </c>
      <c r="T373" s="266" t="s">
        <v>133</v>
      </c>
      <c r="U373" s="233">
        <v>2.0089999999999999</v>
      </c>
      <c r="V373" s="233">
        <f>ROUND(E373*U373,2)</f>
        <v>2.42</v>
      </c>
      <c r="W373" s="233"/>
      <c r="X373" s="233" t="s">
        <v>368</v>
      </c>
      <c r="Y373" s="214"/>
      <c r="Z373" s="214"/>
      <c r="AA373" s="214"/>
      <c r="AB373" s="214"/>
      <c r="AC373" s="214"/>
      <c r="AD373" s="214"/>
      <c r="AE373" s="214"/>
      <c r="AF373" s="214"/>
      <c r="AG373" s="214" t="s">
        <v>369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">
      <c r="A374" s="260">
        <v>71</v>
      </c>
      <c r="B374" s="261" t="s">
        <v>370</v>
      </c>
      <c r="C374" s="274" t="s">
        <v>371</v>
      </c>
      <c r="D374" s="262" t="s">
        <v>192</v>
      </c>
      <c r="E374" s="263">
        <v>3.6101100000000002</v>
      </c>
      <c r="F374" s="264"/>
      <c r="G374" s="265">
        <f>ROUND(E374*F374,2)</f>
        <v>0</v>
      </c>
      <c r="H374" s="264"/>
      <c r="I374" s="265">
        <f>ROUND(E374*H374,2)</f>
        <v>0</v>
      </c>
      <c r="J374" s="264"/>
      <c r="K374" s="265">
        <f>ROUND(E374*J374,2)</f>
        <v>0</v>
      </c>
      <c r="L374" s="265">
        <v>15</v>
      </c>
      <c r="M374" s="265">
        <f>G374*(1+L374/100)</f>
        <v>0</v>
      </c>
      <c r="N374" s="265">
        <v>0</v>
      </c>
      <c r="O374" s="265">
        <f>ROUND(E374*N374,2)</f>
        <v>0</v>
      </c>
      <c r="P374" s="265">
        <v>0</v>
      </c>
      <c r="Q374" s="265">
        <f>ROUND(E374*P374,2)</f>
        <v>0</v>
      </c>
      <c r="R374" s="265"/>
      <c r="S374" s="265" t="s">
        <v>133</v>
      </c>
      <c r="T374" s="266" t="s">
        <v>133</v>
      </c>
      <c r="U374" s="233">
        <v>0.95899999999999996</v>
      </c>
      <c r="V374" s="233">
        <f>ROUND(E374*U374,2)</f>
        <v>3.46</v>
      </c>
      <c r="W374" s="233"/>
      <c r="X374" s="233" t="s">
        <v>368</v>
      </c>
      <c r="Y374" s="214"/>
      <c r="Z374" s="214"/>
      <c r="AA374" s="214"/>
      <c r="AB374" s="214"/>
      <c r="AC374" s="214"/>
      <c r="AD374" s="214"/>
      <c r="AE374" s="214"/>
      <c r="AF374" s="214"/>
      <c r="AG374" s="214" t="s">
        <v>369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">
      <c r="A375" s="250">
        <v>72</v>
      </c>
      <c r="B375" s="251" t="s">
        <v>372</v>
      </c>
      <c r="C375" s="269" t="s">
        <v>373</v>
      </c>
      <c r="D375" s="252" t="s">
        <v>192</v>
      </c>
      <c r="E375" s="253">
        <v>1.2033700000000001</v>
      </c>
      <c r="F375" s="254"/>
      <c r="G375" s="255">
        <f>ROUND(E375*F375,2)</f>
        <v>0</v>
      </c>
      <c r="H375" s="254"/>
      <c r="I375" s="255">
        <f>ROUND(E375*H375,2)</f>
        <v>0</v>
      </c>
      <c r="J375" s="254"/>
      <c r="K375" s="255">
        <f>ROUND(E375*J375,2)</f>
        <v>0</v>
      </c>
      <c r="L375" s="255">
        <v>15</v>
      </c>
      <c r="M375" s="255">
        <f>G375*(1+L375/100)</f>
        <v>0</v>
      </c>
      <c r="N375" s="255">
        <v>0</v>
      </c>
      <c r="O375" s="255">
        <f>ROUND(E375*N375,2)</f>
        <v>0</v>
      </c>
      <c r="P375" s="255">
        <v>0</v>
      </c>
      <c r="Q375" s="255">
        <f>ROUND(E375*P375,2)</f>
        <v>0</v>
      </c>
      <c r="R375" s="255"/>
      <c r="S375" s="255" t="s">
        <v>133</v>
      </c>
      <c r="T375" s="256" t="s">
        <v>133</v>
      </c>
      <c r="U375" s="233">
        <v>0.49</v>
      </c>
      <c r="V375" s="233">
        <f>ROUND(E375*U375,2)</f>
        <v>0.59</v>
      </c>
      <c r="W375" s="233"/>
      <c r="X375" s="233" t="s">
        <v>368</v>
      </c>
      <c r="Y375" s="214"/>
      <c r="Z375" s="214"/>
      <c r="AA375" s="214"/>
      <c r="AB375" s="214"/>
      <c r="AC375" s="214"/>
      <c r="AD375" s="214"/>
      <c r="AE375" s="214"/>
      <c r="AF375" s="214"/>
      <c r="AG375" s="214" t="s">
        <v>369</v>
      </c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">
      <c r="A376" s="231"/>
      <c r="B376" s="232"/>
      <c r="C376" s="270" t="s">
        <v>374</v>
      </c>
      <c r="D376" s="257"/>
      <c r="E376" s="257"/>
      <c r="F376" s="257"/>
      <c r="G376" s="257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137</v>
      </c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">
      <c r="A377" s="260">
        <v>73</v>
      </c>
      <c r="B377" s="261" t="s">
        <v>375</v>
      </c>
      <c r="C377" s="274" t="s">
        <v>376</v>
      </c>
      <c r="D377" s="262" t="s">
        <v>192</v>
      </c>
      <c r="E377" s="263">
        <v>22.86403</v>
      </c>
      <c r="F377" s="264"/>
      <c r="G377" s="265">
        <f>ROUND(E377*F377,2)</f>
        <v>0</v>
      </c>
      <c r="H377" s="264"/>
      <c r="I377" s="265">
        <f>ROUND(E377*H377,2)</f>
        <v>0</v>
      </c>
      <c r="J377" s="264"/>
      <c r="K377" s="265">
        <f>ROUND(E377*J377,2)</f>
        <v>0</v>
      </c>
      <c r="L377" s="265">
        <v>15</v>
      </c>
      <c r="M377" s="265">
        <f>G377*(1+L377/100)</f>
        <v>0</v>
      </c>
      <c r="N377" s="265">
        <v>0</v>
      </c>
      <c r="O377" s="265">
        <f>ROUND(E377*N377,2)</f>
        <v>0</v>
      </c>
      <c r="P377" s="265">
        <v>0</v>
      </c>
      <c r="Q377" s="265">
        <f>ROUND(E377*P377,2)</f>
        <v>0</v>
      </c>
      <c r="R377" s="265"/>
      <c r="S377" s="265" t="s">
        <v>133</v>
      </c>
      <c r="T377" s="266" t="s">
        <v>133</v>
      </c>
      <c r="U377" s="233">
        <v>0</v>
      </c>
      <c r="V377" s="233">
        <f>ROUND(E377*U377,2)</f>
        <v>0</v>
      </c>
      <c r="W377" s="233"/>
      <c r="X377" s="233" t="s">
        <v>368</v>
      </c>
      <c r="Y377" s="214"/>
      <c r="Z377" s="214"/>
      <c r="AA377" s="214"/>
      <c r="AB377" s="214"/>
      <c r="AC377" s="214"/>
      <c r="AD377" s="214"/>
      <c r="AE377" s="214"/>
      <c r="AF377" s="214"/>
      <c r="AG377" s="214" t="s">
        <v>369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">
      <c r="A378" s="250">
        <v>74</v>
      </c>
      <c r="B378" s="251" t="s">
        <v>377</v>
      </c>
      <c r="C378" s="269" t="s">
        <v>378</v>
      </c>
      <c r="D378" s="252" t="s">
        <v>192</v>
      </c>
      <c r="E378" s="253">
        <v>1.2033700000000001</v>
      </c>
      <c r="F378" s="254"/>
      <c r="G378" s="255">
        <f>ROUND(E378*F378,2)</f>
        <v>0</v>
      </c>
      <c r="H378" s="254"/>
      <c r="I378" s="255">
        <f>ROUND(E378*H378,2)</f>
        <v>0</v>
      </c>
      <c r="J378" s="254"/>
      <c r="K378" s="255">
        <f>ROUND(E378*J378,2)</f>
        <v>0</v>
      </c>
      <c r="L378" s="255">
        <v>15</v>
      </c>
      <c r="M378" s="255">
        <f>G378*(1+L378/100)</f>
        <v>0</v>
      </c>
      <c r="N378" s="255">
        <v>0</v>
      </c>
      <c r="O378" s="255">
        <f>ROUND(E378*N378,2)</f>
        <v>0</v>
      </c>
      <c r="P378" s="255">
        <v>0</v>
      </c>
      <c r="Q378" s="255">
        <f>ROUND(E378*P378,2)</f>
        <v>0</v>
      </c>
      <c r="R378" s="255"/>
      <c r="S378" s="255" t="s">
        <v>133</v>
      </c>
      <c r="T378" s="256" t="s">
        <v>133</v>
      </c>
      <c r="U378" s="233">
        <v>0.752</v>
      </c>
      <c r="V378" s="233">
        <f>ROUND(E378*U378,2)</f>
        <v>0.9</v>
      </c>
      <c r="W378" s="233"/>
      <c r="X378" s="233" t="s">
        <v>368</v>
      </c>
      <c r="Y378" s="214"/>
      <c r="Z378" s="214"/>
      <c r="AA378" s="214"/>
      <c r="AB378" s="214"/>
      <c r="AC378" s="214"/>
      <c r="AD378" s="214"/>
      <c r="AE378" s="214"/>
      <c r="AF378" s="214"/>
      <c r="AG378" s="214" t="s">
        <v>369</v>
      </c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ht="22.5" outlineLevel="1" x14ac:dyDescent="0.2">
      <c r="A379" s="231"/>
      <c r="B379" s="232"/>
      <c r="C379" s="270" t="s">
        <v>379</v>
      </c>
      <c r="D379" s="257"/>
      <c r="E379" s="257"/>
      <c r="F379" s="257"/>
      <c r="G379" s="257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137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58" t="str">
        <f>C379</f>
        <v>S naložením suti nebo vybouraných hmot do dopravního prostředku a na jejich vyložením, popřípadě přeložením na normální dopravní prostředek.</v>
      </c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">
      <c r="A380" s="260">
        <v>75</v>
      </c>
      <c r="B380" s="261" t="s">
        <v>380</v>
      </c>
      <c r="C380" s="274" t="s">
        <v>381</v>
      </c>
      <c r="D380" s="262" t="s">
        <v>192</v>
      </c>
      <c r="E380" s="263">
        <v>1.2033700000000001</v>
      </c>
      <c r="F380" s="264"/>
      <c r="G380" s="265">
        <f>ROUND(E380*F380,2)</f>
        <v>0</v>
      </c>
      <c r="H380" s="264"/>
      <c r="I380" s="265">
        <f>ROUND(E380*H380,2)</f>
        <v>0</v>
      </c>
      <c r="J380" s="264"/>
      <c r="K380" s="265">
        <f>ROUND(E380*J380,2)</f>
        <v>0</v>
      </c>
      <c r="L380" s="265">
        <v>15</v>
      </c>
      <c r="M380" s="265">
        <f>G380*(1+L380/100)</f>
        <v>0</v>
      </c>
      <c r="N380" s="265">
        <v>0</v>
      </c>
      <c r="O380" s="265">
        <f>ROUND(E380*N380,2)</f>
        <v>0</v>
      </c>
      <c r="P380" s="265">
        <v>0</v>
      </c>
      <c r="Q380" s="265">
        <f>ROUND(E380*P380,2)</f>
        <v>0</v>
      </c>
      <c r="R380" s="265"/>
      <c r="S380" s="265" t="s">
        <v>133</v>
      </c>
      <c r="T380" s="266" t="s">
        <v>133</v>
      </c>
      <c r="U380" s="233">
        <v>0.36</v>
      </c>
      <c r="V380" s="233">
        <f>ROUND(E380*U380,2)</f>
        <v>0.43</v>
      </c>
      <c r="W380" s="233"/>
      <c r="X380" s="233" t="s">
        <v>368</v>
      </c>
      <c r="Y380" s="214"/>
      <c r="Z380" s="214"/>
      <c r="AA380" s="214"/>
      <c r="AB380" s="214"/>
      <c r="AC380" s="214"/>
      <c r="AD380" s="214"/>
      <c r="AE380" s="214"/>
      <c r="AF380" s="214"/>
      <c r="AG380" s="214" t="s">
        <v>369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">
      <c r="A381" s="260">
        <v>76</v>
      </c>
      <c r="B381" s="261" t="s">
        <v>382</v>
      </c>
      <c r="C381" s="274" t="s">
        <v>383</v>
      </c>
      <c r="D381" s="262" t="s">
        <v>192</v>
      </c>
      <c r="E381" s="263">
        <v>1.2033700000000001</v>
      </c>
      <c r="F381" s="264"/>
      <c r="G381" s="265">
        <f>ROUND(E381*F381,2)</f>
        <v>0</v>
      </c>
      <c r="H381" s="264"/>
      <c r="I381" s="265">
        <f>ROUND(E381*H381,2)</f>
        <v>0</v>
      </c>
      <c r="J381" s="264"/>
      <c r="K381" s="265">
        <f>ROUND(E381*J381,2)</f>
        <v>0</v>
      </c>
      <c r="L381" s="265">
        <v>15</v>
      </c>
      <c r="M381" s="265">
        <f>G381*(1+L381/100)</f>
        <v>0</v>
      </c>
      <c r="N381" s="265">
        <v>0</v>
      </c>
      <c r="O381" s="265">
        <f>ROUND(E381*N381,2)</f>
        <v>0</v>
      </c>
      <c r="P381" s="265">
        <v>0</v>
      </c>
      <c r="Q381" s="265">
        <f>ROUND(E381*P381,2)</f>
        <v>0</v>
      </c>
      <c r="R381" s="265"/>
      <c r="S381" s="265" t="s">
        <v>133</v>
      </c>
      <c r="T381" s="266" t="s">
        <v>133</v>
      </c>
      <c r="U381" s="233">
        <v>0</v>
      </c>
      <c r="V381" s="233">
        <f>ROUND(E381*U381,2)</f>
        <v>0</v>
      </c>
      <c r="W381" s="233"/>
      <c r="X381" s="233" t="s">
        <v>368</v>
      </c>
      <c r="Y381" s="214"/>
      <c r="Z381" s="214"/>
      <c r="AA381" s="214"/>
      <c r="AB381" s="214"/>
      <c r="AC381" s="214"/>
      <c r="AD381" s="214"/>
      <c r="AE381" s="214"/>
      <c r="AF381" s="214"/>
      <c r="AG381" s="214" t="s">
        <v>369</v>
      </c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x14ac:dyDescent="0.2">
      <c r="A382" s="244" t="s">
        <v>128</v>
      </c>
      <c r="B382" s="245" t="s">
        <v>101</v>
      </c>
      <c r="C382" s="268" t="s">
        <v>30</v>
      </c>
      <c r="D382" s="246"/>
      <c r="E382" s="247"/>
      <c r="F382" s="248"/>
      <c r="G382" s="248">
        <f>SUMIF(AG383:AG389,"&lt;&gt;NOR",G383:G389)</f>
        <v>0</v>
      </c>
      <c r="H382" s="248"/>
      <c r="I382" s="248">
        <f>SUM(I383:I389)</f>
        <v>0</v>
      </c>
      <c r="J382" s="248"/>
      <c r="K382" s="248">
        <f>SUM(K383:K389)</f>
        <v>0</v>
      </c>
      <c r="L382" s="248"/>
      <c r="M382" s="248">
        <f>SUM(M383:M389)</f>
        <v>0</v>
      </c>
      <c r="N382" s="248"/>
      <c r="O382" s="248">
        <f>SUM(O383:O389)</f>
        <v>0</v>
      </c>
      <c r="P382" s="248"/>
      <c r="Q382" s="248">
        <f>SUM(Q383:Q389)</f>
        <v>0</v>
      </c>
      <c r="R382" s="248"/>
      <c r="S382" s="248"/>
      <c r="T382" s="249"/>
      <c r="U382" s="243"/>
      <c r="V382" s="243">
        <f>SUM(V383:V389)</f>
        <v>0</v>
      </c>
      <c r="W382" s="243"/>
      <c r="X382" s="243"/>
      <c r="AG382" t="s">
        <v>129</v>
      </c>
    </row>
    <row r="383" spans="1:60" outlineLevel="1" x14ac:dyDescent="0.2">
      <c r="A383" s="250">
        <v>77</v>
      </c>
      <c r="B383" s="251" t="s">
        <v>384</v>
      </c>
      <c r="C383" s="269" t="s">
        <v>385</v>
      </c>
      <c r="D383" s="252" t="s">
        <v>386</v>
      </c>
      <c r="E383" s="253">
        <v>1</v>
      </c>
      <c r="F383" s="254"/>
      <c r="G383" s="255">
        <f>ROUND(E383*F383,2)</f>
        <v>0</v>
      </c>
      <c r="H383" s="254"/>
      <c r="I383" s="255">
        <f>ROUND(E383*H383,2)</f>
        <v>0</v>
      </c>
      <c r="J383" s="254"/>
      <c r="K383" s="255">
        <f>ROUND(E383*J383,2)</f>
        <v>0</v>
      </c>
      <c r="L383" s="255">
        <v>15</v>
      </c>
      <c r="M383" s="255">
        <f>G383*(1+L383/100)</f>
        <v>0</v>
      </c>
      <c r="N383" s="255">
        <v>0</v>
      </c>
      <c r="O383" s="255">
        <f>ROUND(E383*N383,2)</f>
        <v>0</v>
      </c>
      <c r="P383" s="255">
        <v>0</v>
      </c>
      <c r="Q383" s="255">
        <f>ROUND(E383*P383,2)</f>
        <v>0</v>
      </c>
      <c r="R383" s="255"/>
      <c r="S383" s="255" t="s">
        <v>133</v>
      </c>
      <c r="T383" s="256" t="s">
        <v>218</v>
      </c>
      <c r="U383" s="233">
        <v>0</v>
      </c>
      <c r="V383" s="233">
        <f>ROUND(E383*U383,2)</f>
        <v>0</v>
      </c>
      <c r="W383" s="233"/>
      <c r="X383" s="233" t="s">
        <v>387</v>
      </c>
      <c r="Y383" s="214"/>
      <c r="Z383" s="214"/>
      <c r="AA383" s="214"/>
      <c r="AB383" s="214"/>
      <c r="AC383" s="214"/>
      <c r="AD383" s="214"/>
      <c r="AE383" s="214"/>
      <c r="AF383" s="214"/>
      <c r="AG383" s="214" t="s">
        <v>388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ht="22.5" outlineLevel="1" x14ac:dyDescent="0.2">
      <c r="A384" s="231"/>
      <c r="B384" s="232"/>
      <c r="C384" s="270" t="s">
        <v>389</v>
      </c>
      <c r="D384" s="257"/>
      <c r="E384" s="257"/>
      <c r="F384" s="257"/>
      <c r="G384" s="257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137</v>
      </c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58" t="str">
        <f>C384</f>
        <v>Náklady zhotovitele, související s prováděním zkoušek a revizí předepsaných technickými normami nebo objednatelem a které jsou pro provedení díla nezbytné.</v>
      </c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">
      <c r="A385" s="231"/>
      <c r="B385" s="232"/>
      <c r="C385" s="276" t="s">
        <v>335</v>
      </c>
      <c r="D385" s="234"/>
      <c r="E385" s="235"/>
      <c r="F385" s="236"/>
      <c r="G385" s="236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137</v>
      </c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">
      <c r="A386" s="231"/>
      <c r="B386" s="232"/>
      <c r="C386" s="273" t="s">
        <v>390</v>
      </c>
      <c r="D386" s="259"/>
      <c r="E386" s="259"/>
      <c r="F386" s="259"/>
      <c r="G386" s="259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137</v>
      </c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">
      <c r="A387" s="231"/>
      <c r="B387" s="232"/>
      <c r="C387" s="273" t="s">
        <v>391</v>
      </c>
      <c r="D387" s="259"/>
      <c r="E387" s="259"/>
      <c r="F387" s="259"/>
      <c r="G387" s="259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137</v>
      </c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ht="22.5" outlineLevel="1" x14ac:dyDescent="0.2">
      <c r="A388" s="250">
        <v>78</v>
      </c>
      <c r="B388" s="251" t="s">
        <v>392</v>
      </c>
      <c r="C388" s="269" t="s">
        <v>393</v>
      </c>
      <c r="D388" s="252" t="s">
        <v>386</v>
      </c>
      <c r="E388" s="253">
        <v>1</v>
      </c>
      <c r="F388" s="254"/>
      <c r="G388" s="255">
        <f>ROUND(E388*F388,2)</f>
        <v>0</v>
      </c>
      <c r="H388" s="254"/>
      <c r="I388" s="255">
        <f>ROUND(E388*H388,2)</f>
        <v>0</v>
      </c>
      <c r="J388" s="254"/>
      <c r="K388" s="255">
        <f>ROUND(E388*J388,2)</f>
        <v>0</v>
      </c>
      <c r="L388" s="255">
        <v>15</v>
      </c>
      <c r="M388" s="255">
        <f>G388*(1+L388/100)</f>
        <v>0</v>
      </c>
      <c r="N388" s="255">
        <v>0</v>
      </c>
      <c r="O388" s="255">
        <f>ROUND(E388*N388,2)</f>
        <v>0</v>
      </c>
      <c r="P388" s="255">
        <v>0</v>
      </c>
      <c r="Q388" s="255">
        <f>ROUND(E388*P388,2)</f>
        <v>0</v>
      </c>
      <c r="R388" s="255"/>
      <c r="S388" s="255" t="s">
        <v>133</v>
      </c>
      <c r="T388" s="256" t="s">
        <v>218</v>
      </c>
      <c r="U388" s="233">
        <v>0</v>
      </c>
      <c r="V388" s="233">
        <f>ROUND(E388*U388,2)</f>
        <v>0</v>
      </c>
      <c r="W388" s="233"/>
      <c r="X388" s="233" t="s">
        <v>387</v>
      </c>
      <c r="Y388" s="214"/>
      <c r="Z388" s="214"/>
      <c r="AA388" s="214"/>
      <c r="AB388" s="214"/>
      <c r="AC388" s="214"/>
      <c r="AD388" s="214"/>
      <c r="AE388" s="214"/>
      <c r="AF388" s="214"/>
      <c r="AG388" s="214" t="s">
        <v>388</v>
      </c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ht="22.5" outlineLevel="1" x14ac:dyDescent="0.2">
      <c r="A389" s="231"/>
      <c r="B389" s="232"/>
      <c r="C389" s="270" t="s">
        <v>394</v>
      </c>
      <c r="D389" s="257"/>
      <c r="E389" s="257"/>
      <c r="F389" s="257"/>
      <c r="G389" s="257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137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58" t="str">
        <f>C389</f>
        <v>Náklady na vyhotovení dokumentace skutečného provedení stavby a její předání objednateli v požadované formě a požadovaném počtu.</v>
      </c>
      <c r="BB389" s="214"/>
      <c r="BC389" s="214"/>
      <c r="BD389" s="214"/>
      <c r="BE389" s="214"/>
      <c r="BF389" s="214"/>
      <c r="BG389" s="214"/>
      <c r="BH389" s="214"/>
    </row>
    <row r="390" spans="1:60" x14ac:dyDescent="0.2">
      <c r="A390" s="3"/>
      <c r="B390" s="4"/>
      <c r="C390" s="277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AE390">
        <v>15</v>
      </c>
      <c r="AF390">
        <v>21</v>
      </c>
      <c r="AG390" t="s">
        <v>115</v>
      </c>
    </row>
    <row r="391" spans="1:60" x14ac:dyDescent="0.2">
      <c r="A391" s="217"/>
      <c r="B391" s="218" t="s">
        <v>31</v>
      </c>
      <c r="C391" s="278"/>
      <c r="D391" s="219"/>
      <c r="E391" s="220"/>
      <c r="F391" s="220"/>
      <c r="G391" s="267">
        <f>G8+G14+G43+G52+G59+G64+G76+G94+G96+G126+G131+G136+G200+G221+G226+G251+G294+G325+G372+G382</f>
        <v>0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AE391">
        <f>SUMIF(L7:L389,AE390,G7:G389)</f>
        <v>0</v>
      </c>
      <c r="AF391">
        <f>SUMIF(L7:L389,AF390,G7:G389)</f>
        <v>0</v>
      </c>
      <c r="AG391" t="s">
        <v>395</v>
      </c>
    </row>
    <row r="392" spans="1:60" x14ac:dyDescent="0.2">
      <c r="A392" s="3"/>
      <c r="B392" s="4"/>
      <c r="C392" s="277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60" x14ac:dyDescent="0.2">
      <c r="A393" s="3"/>
      <c r="B393" s="4"/>
      <c r="C393" s="277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60" x14ac:dyDescent="0.2">
      <c r="A394" s="221" t="s">
        <v>396</v>
      </c>
      <c r="B394" s="221"/>
      <c r="C394" s="279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60" x14ac:dyDescent="0.2">
      <c r="A395" s="222"/>
      <c r="B395" s="223"/>
      <c r="C395" s="280"/>
      <c r="D395" s="223"/>
      <c r="E395" s="223"/>
      <c r="F395" s="223"/>
      <c r="G395" s="22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AG395" t="s">
        <v>397</v>
      </c>
    </row>
    <row r="396" spans="1:60" x14ac:dyDescent="0.2">
      <c r="A396" s="225"/>
      <c r="B396" s="226"/>
      <c r="C396" s="281"/>
      <c r="D396" s="226"/>
      <c r="E396" s="226"/>
      <c r="F396" s="226"/>
      <c r="G396" s="227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60" x14ac:dyDescent="0.2">
      <c r="A397" s="225"/>
      <c r="B397" s="226"/>
      <c r="C397" s="281"/>
      <c r="D397" s="226"/>
      <c r="E397" s="226"/>
      <c r="F397" s="226"/>
      <c r="G397" s="227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60" x14ac:dyDescent="0.2">
      <c r="A398" s="225"/>
      <c r="B398" s="226"/>
      <c r="C398" s="281"/>
      <c r="D398" s="226"/>
      <c r="E398" s="226"/>
      <c r="F398" s="226"/>
      <c r="G398" s="227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60" x14ac:dyDescent="0.2">
      <c r="A399" s="228"/>
      <c r="B399" s="229"/>
      <c r="C399" s="282"/>
      <c r="D399" s="229"/>
      <c r="E399" s="229"/>
      <c r="F399" s="229"/>
      <c r="G399" s="230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60" x14ac:dyDescent="0.2">
      <c r="A400" s="3"/>
      <c r="B400" s="4"/>
      <c r="C400" s="277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3:33" x14ac:dyDescent="0.2">
      <c r="C401" s="283"/>
      <c r="D401" s="10"/>
      <c r="AG401" t="s">
        <v>401</v>
      </c>
    </row>
    <row r="402" spans="3:33" x14ac:dyDescent="0.2">
      <c r="D402" s="10"/>
    </row>
    <row r="403" spans="3:33" x14ac:dyDescent="0.2">
      <c r="D403" s="10"/>
    </row>
    <row r="404" spans="3:33" x14ac:dyDescent="0.2">
      <c r="D404" s="10"/>
    </row>
    <row r="405" spans="3:33" x14ac:dyDescent="0.2">
      <c r="D405" s="10"/>
    </row>
    <row r="406" spans="3:33" x14ac:dyDescent="0.2">
      <c r="D406" s="10"/>
    </row>
    <row r="407" spans="3:33" x14ac:dyDescent="0.2">
      <c r="D407" s="10"/>
    </row>
    <row r="408" spans="3:33" x14ac:dyDescent="0.2">
      <c r="D408" s="10"/>
    </row>
    <row r="409" spans="3:33" x14ac:dyDescent="0.2">
      <c r="D409" s="10"/>
    </row>
    <row r="410" spans="3:33" x14ac:dyDescent="0.2">
      <c r="D410" s="10"/>
    </row>
    <row r="411" spans="3:33" x14ac:dyDescent="0.2">
      <c r="D411" s="10"/>
    </row>
    <row r="412" spans="3:33" x14ac:dyDescent="0.2">
      <c r="D412" s="10"/>
    </row>
    <row r="413" spans="3:33" x14ac:dyDescent="0.2">
      <c r="D413" s="10"/>
    </row>
    <row r="414" spans="3:33" x14ac:dyDescent="0.2">
      <c r="D414" s="10"/>
    </row>
    <row r="415" spans="3:33" x14ac:dyDescent="0.2">
      <c r="D415" s="10"/>
    </row>
    <row r="416" spans="3:33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4">
    <mergeCell ref="C384:G384"/>
    <mergeCell ref="C386:G386"/>
    <mergeCell ref="C387:G387"/>
    <mergeCell ref="C389:G389"/>
    <mergeCell ref="C368:G368"/>
    <mergeCell ref="C369:G369"/>
    <mergeCell ref="C370:G370"/>
    <mergeCell ref="C371:G371"/>
    <mergeCell ref="C376:G376"/>
    <mergeCell ref="C379:G379"/>
    <mergeCell ref="C361:G361"/>
    <mergeCell ref="C363:G363"/>
    <mergeCell ref="C364:G364"/>
    <mergeCell ref="C365:G365"/>
    <mergeCell ref="C366:G366"/>
    <mergeCell ref="C367:G367"/>
    <mergeCell ref="C355:G355"/>
    <mergeCell ref="C356:G356"/>
    <mergeCell ref="C357:G357"/>
    <mergeCell ref="C358:G358"/>
    <mergeCell ref="C359:G359"/>
    <mergeCell ref="C360:G360"/>
    <mergeCell ref="C349:G349"/>
    <mergeCell ref="C350:G350"/>
    <mergeCell ref="C351:G351"/>
    <mergeCell ref="C352:G352"/>
    <mergeCell ref="C353:G353"/>
    <mergeCell ref="C354:G354"/>
    <mergeCell ref="C342:G342"/>
    <mergeCell ref="C343:G343"/>
    <mergeCell ref="C345:G345"/>
    <mergeCell ref="C346:G346"/>
    <mergeCell ref="C347:G347"/>
    <mergeCell ref="C348:G348"/>
    <mergeCell ref="C336:G336"/>
    <mergeCell ref="C337:G337"/>
    <mergeCell ref="C338:G338"/>
    <mergeCell ref="C339:G339"/>
    <mergeCell ref="C340:G340"/>
    <mergeCell ref="C341:G341"/>
    <mergeCell ref="C327:G327"/>
    <mergeCell ref="C329:G329"/>
    <mergeCell ref="C330:G330"/>
    <mergeCell ref="C332:G332"/>
    <mergeCell ref="C333:G333"/>
    <mergeCell ref="C334:G334"/>
    <mergeCell ref="C253:G253"/>
    <mergeCell ref="C279:G279"/>
    <mergeCell ref="C284:G284"/>
    <mergeCell ref="C289:G289"/>
    <mergeCell ref="C312:G312"/>
    <mergeCell ref="C319:G319"/>
    <mergeCell ref="C135:G135"/>
    <mergeCell ref="C154:G154"/>
    <mergeCell ref="C183:G183"/>
    <mergeCell ref="C225:G225"/>
    <mergeCell ref="C232:G232"/>
    <mergeCell ref="C246:G246"/>
    <mergeCell ref="C54:G54"/>
    <mergeCell ref="C55:G55"/>
    <mergeCell ref="C72:G72"/>
    <mergeCell ref="C128:G128"/>
    <mergeCell ref="C130:G130"/>
    <mergeCell ref="C133:G133"/>
    <mergeCell ref="A1:G1"/>
    <mergeCell ref="C2:G2"/>
    <mergeCell ref="C3:G3"/>
    <mergeCell ref="C4:G4"/>
    <mergeCell ref="A394:C394"/>
    <mergeCell ref="A395:G399"/>
    <mergeCell ref="C10:G10"/>
    <mergeCell ref="C16:G16"/>
    <mergeCell ref="C33:G33"/>
    <mergeCell ref="C38:G3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22.42 22.42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'22.42 22.42 Pol'!Názvy_tisku</vt:lpstr>
      <vt:lpstr>oadresa</vt:lpstr>
      <vt:lpstr>Stavba!Objednatel</vt:lpstr>
      <vt:lpstr>Stavba!Objekt</vt:lpstr>
      <vt:lpstr>'22.42 22.42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2022-08-11T14:48:45Z</dcterms:modified>
</cp:coreProperties>
</file>