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_00 - Atletická dráha" sheetId="2" r:id="rId2"/>
    <sheet name="SO 01_01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01_00 - Atletická dráha'!$C$86:$K$193</definedName>
    <definedName name="_xlnm.Print_Area" localSheetId="1">'SO 01_00 - Atletická dráha'!$C$4:$J$39,'SO 01_00 - Atletická dráha'!$C$45:$J$68,'SO 01_00 - Atletická dráha'!$C$74:$K$193</definedName>
    <definedName name="_xlnm.Print_Titles" localSheetId="1">'SO 01_00 - Atletická dráha'!$86:$86</definedName>
    <definedName name="_xlnm._FilterDatabase" localSheetId="2" hidden="1">'SO 01_01 - VRN'!$C$82:$K$95</definedName>
    <definedName name="_xlnm.Print_Area" localSheetId="2">'SO 01_01 - VRN'!$C$4:$J$39,'SO 01_01 - VRN'!$C$45:$J$64,'SO 01_01 - VRN'!$C$70:$K$95</definedName>
    <definedName name="_xlnm.Print_Titles" localSheetId="2">'SO 01_01 - VRN'!$82:$82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R88"/>
  <c r="P88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73"/>
  <c i="2" r="J37"/>
  <c r="J36"/>
  <c i="1" r="AY55"/>
  <c i="2" r="J35"/>
  <c i="1" r="AX55"/>
  <c i="2"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3"/>
  <c r="F81"/>
  <c r="E79"/>
  <c r="F54"/>
  <c r="F52"/>
  <c r="E50"/>
  <c r="J24"/>
  <c r="E24"/>
  <c r="J84"/>
  <c r="J23"/>
  <c r="J21"/>
  <c r="E21"/>
  <c r="J83"/>
  <c r="J20"/>
  <c r="J18"/>
  <c r="E18"/>
  <c r="F84"/>
  <c r="J17"/>
  <c r="J12"/>
  <c r="J81"/>
  <c r="E7"/>
  <c r="E77"/>
  <c i="1" r="L50"/>
  <c r="AM50"/>
  <c r="AM49"/>
  <c r="L49"/>
  <c r="AM47"/>
  <c r="L47"/>
  <c r="L45"/>
  <c r="L44"/>
  <c i="2" r="J192"/>
  <c r="J155"/>
  <c r="J101"/>
  <c r="J179"/>
  <c r="J128"/>
  <c r="BK128"/>
  <c i="3" r="J88"/>
  <c i="2" r="BK181"/>
  <c r="BK154"/>
  <c r="J121"/>
  <c r="J134"/>
  <c i="3" r="J86"/>
  <c i="2" r="BK183"/>
  <c r="J152"/>
  <c r="BK97"/>
  <c r="BK174"/>
  <c r="J111"/>
  <c r="BK152"/>
  <c i="3" r="BK86"/>
  <c i="2" r="BK192"/>
  <c r="BK166"/>
  <c r="J147"/>
  <c r="J108"/>
  <c r="J132"/>
  <c r="J113"/>
  <c r="BK148"/>
  <c r="J174"/>
  <c r="BK117"/>
  <c r="BK187"/>
  <c r="BK150"/>
  <c r="BK155"/>
  <c i="1" r="AS54"/>
  <c i="2" r="J90"/>
  <c r="BK111"/>
  <c i="3" r="BK94"/>
  <c i="2" r="J150"/>
  <c r="J181"/>
  <c r="BK144"/>
  <c r="BK113"/>
  <c r="J166"/>
  <c r="BK101"/>
  <c r="J117"/>
  <c i="3" r="J91"/>
  <c i="2" r="BK179"/>
  <c r="BK134"/>
  <c r="J97"/>
  <c r="BK90"/>
  <c i="3" r="BK91"/>
  <c i="2" r="BK108"/>
  <c r="BK176"/>
  <c r="BK132"/>
  <c r="J183"/>
  <c r="BK139"/>
  <c r="BK93"/>
  <c r="BK147"/>
  <c i="3" r="J94"/>
  <c i="2" r="J187"/>
  <c r="J161"/>
  <c r="J154"/>
  <c r="J139"/>
  <c i="3" r="BK88"/>
  <c i="2" r="J144"/>
  <c r="BK161"/>
  <c r="BK157"/>
  <c r="J93"/>
  <c r="J176"/>
  <c r="J148"/>
  <c i="3" r="F36"/>
  <c i="2" r="F35"/>
  <c r="BK121"/>
  <c r="J157"/>
  <c r="J34"/>
  <c l="1" r="BK89"/>
  <c r="J89"/>
  <c r="J61"/>
  <c r="R89"/>
  <c r="BK138"/>
  <c r="J138"/>
  <c r="J62"/>
  <c r="R146"/>
  <c r="P89"/>
  <c r="T89"/>
  <c r="P138"/>
  <c r="R138"/>
  <c r="T138"/>
  <c r="BK146"/>
  <c r="J146"/>
  <c r="J63"/>
  <c r="P146"/>
  <c r="T146"/>
  <c r="BK173"/>
  <c r="J173"/>
  <c r="J65"/>
  <c r="P173"/>
  <c r="R173"/>
  <c r="T173"/>
  <c r="BK186"/>
  <c r="J186"/>
  <c r="J67"/>
  <c r="P186"/>
  <c r="P185"/>
  <c r="R186"/>
  <c r="R185"/>
  <c r="T186"/>
  <c r="T185"/>
  <c i="3" r="BK85"/>
  <c r="J85"/>
  <c r="J61"/>
  <c r="P85"/>
  <c r="P84"/>
  <c r="P83"/>
  <c i="1" r="AU56"/>
  <c i="3" r="R85"/>
  <c r="R84"/>
  <c r="R83"/>
  <c r="T85"/>
  <c r="T84"/>
  <c r="T83"/>
  <c i="2" r="BK165"/>
  <c r="J165"/>
  <c r="J64"/>
  <c i="3" r="BK90"/>
  <c r="J90"/>
  <c r="J62"/>
  <c r="BK93"/>
  <c r="J93"/>
  <c r="J63"/>
  <c i="2" r="BK88"/>
  <c r="J88"/>
  <c r="J60"/>
  <c r="BK185"/>
  <c r="J185"/>
  <c r="J66"/>
  <c i="3" r="BE88"/>
  <c r="BE91"/>
  <c r="E48"/>
  <c r="J52"/>
  <c r="J54"/>
  <c r="F55"/>
  <c r="J55"/>
  <c r="BE86"/>
  <c r="BE94"/>
  <c i="1" r="BC56"/>
  <c i="2" r="BE108"/>
  <c r="J55"/>
  <c r="J52"/>
  <c r="F55"/>
  <c r="BE90"/>
  <c r="BE101"/>
  <c r="BE111"/>
  <c r="BE128"/>
  <c r="BE144"/>
  <c r="BE148"/>
  <c r="BE152"/>
  <c r="BE154"/>
  <c r="BE166"/>
  <c i="1" r="AW55"/>
  <c r="BB55"/>
  <c i="2" r="E48"/>
  <c r="J54"/>
  <c r="BE93"/>
  <c r="BE97"/>
  <c r="BE113"/>
  <c r="BE117"/>
  <c r="BE121"/>
  <c r="BE132"/>
  <c r="BE134"/>
  <c r="BE139"/>
  <c r="BE147"/>
  <c r="BE150"/>
  <c r="BE155"/>
  <c r="BE157"/>
  <c r="BE161"/>
  <c r="BE174"/>
  <c r="BE176"/>
  <c r="BE179"/>
  <c r="BE181"/>
  <c r="BE183"/>
  <c r="BE187"/>
  <c r="BE192"/>
  <c i="3" r="F34"/>
  <c i="1" r="BA56"/>
  <c i="3" r="J34"/>
  <c i="1" r="AW56"/>
  <c i="2" r="F36"/>
  <c i="1" r="BC55"/>
  <c r="BC54"/>
  <c r="W32"/>
  <c i="2" r="F34"/>
  <c i="1" r="BA55"/>
  <c i="3" r="F37"/>
  <c i="1" r="BD56"/>
  <c i="2" r="F37"/>
  <c i="1" r="BD55"/>
  <c i="3" r="F35"/>
  <c i="1" r="BB56"/>
  <c r="BB54"/>
  <c r="AX54"/>
  <c i="2" l="1" r="R88"/>
  <c r="R87"/>
  <c r="P88"/>
  <c r="P87"/>
  <c i="1" r="AU55"/>
  <c i="2" r="T88"/>
  <c r="T87"/>
  <c i="3" r="BK84"/>
  <c r="J84"/>
  <c r="J60"/>
  <c i="2" r="BK87"/>
  <c r="J87"/>
  <c r="J59"/>
  <c r="F33"/>
  <c i="1" r="AZ55"/>
  <c r="AU54"/>
  <c r="W31"/>
  <c r="BA54"/>
  <c r="W30"/>
  <c i="3" r="F33"/>
  <c i="1" r="AZ56"/>
  <c i="2" r="J33"/>
  <c i="1" r="AV55"/>
  <c r="AT55"/>
  <c r="BD54"/>
  <c r="W33"/>
  <c r="AY54"/>
  <c i="3" r="J33"/>
  <c i="1" r="AV56"/>
  <c r="AT56"/>
  <c i="3" l="1" r="BK83"/>
  <c r="J83"/>
  <c r="J59"/>
  <c i="2" r="J30"/>
  <c i="1" r="AG55"/>
  <c r="AZ54"/>
  <c r="W29"/>
  <c r="AW54"/>
  <c r="AK30"/>
  <c i="2" l="1" r="J39"/>
  <c i="1" r="AN55"/>
  <c r="AV54"/>
  <c r="AK29"/>
  <c i="3" r="J30"/>
  <c i="1" r="AG56"/>
  <c i="3" l="1" r="J39"/>
  <c i="1" r="AN5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<sst xmlns="http://schemas.openxmlformats.org/spreadsheetml/2006/main">
  <si>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</si>
  <si>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</si>
  <si>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</si>
  <si>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</si>
  <si>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</si>
  <si>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{722e1ab0-be59-4384-8212-bef4ed51bef8}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</si>
  <si>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</si>
  <si>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</si>
  <si>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</si>
  <si>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</si>
  <si>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</si>
  <si>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</si>
  <si>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</si>
  <si>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</si>
  <si>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</si>
  <si>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</si>
  <si>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</si>
  <si>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SPORTOVIŠTĚ ZŠ HORNÍ 16 - BRNO</t>
  </si>
  <si>
    <t>KSO:</t>
  </si>
  <si>
    <t/>
  </si>
  <si>
    <t>CC-CZ:</t>
  </si>
  <si>
    <t>Místo:</t>
  </si>
  <si>
    <t xml:space="preserve"> </t>
  </si>
  <si>
    <t>Datum:</t>
  </si>
  <si>
    <t>9. 5. 2024</t>
  </si>
  <si>
    <t>Zadavatel:</t>
  </si>
  <si>
    <t>IČ:</t>
  </si>
  <si>
    <t>Základní škola a mateřská škola Brno, Horní 16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</si>
  <si>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</si>
  <si>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</si>
  <si>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</si>
  <si>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</si>
  <si>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</si>
  <si>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</si>
  <si>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</si>
  <si>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</si>
  <si>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</si>
  <si>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</si>
  <si>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</si>
  <si>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</si>
  <si>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</si>
  <si>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</si>
  <si>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</si>
  <si>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</si>
  <si>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</si>
  <si>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</si>
  <si>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</si>
  <si>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</si>
  <si>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</si>
  <si>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</si>
  <si>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</si>
  <si>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</si>
  <si>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</si>
  <si>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</si>
  <si>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</si>
  <si>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</si>
  <si>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</si>
  <si>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</si>
  <si>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</si>
  <si>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</si>
  <si>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</si>
  <si>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</si>
  <si>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</si>
  <si>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</si>
  <si>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</si>
  <si>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</si>
  <si>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</si>
  <si>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</si>
  <si>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</si>
  <si>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</si>
  <si>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</si>
  <si>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</si>
  <si>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</si>
  <si>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</si>
  <si>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</si>
  <si>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01_00</t>
  </si>
  <si>
    <t>Atletická dráha</t>
  </si>
  <si>
    <t>STA</t>
  </si>
  <si>
    <t>1</t>
  </si>
  <si>
    <t>{9f75f8b0-a055-47f4-a013-92eb34ec89c5}</t>
  </si>
  <si>
    <t>2</t>
  </si>
  <si>
    <t>SO 01_01</t>
  </si>
  <si>
    <t>VRN</t>
  </si>
  <si>
    <t>{472034ee-39f9-4934-b8ef-79efbbb09aee}</t>
  </si>
  <si>
    <t>KRYCÍ LIST SOUPISU PRACÍ</t>
  </si>
  <si>
    <t>Objekt:</t>
  </si>
  <si>
    <t>SO 01_00 - Atletická dráha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</si>
  <si>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</si>
  <si>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</si>
  <si>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</si>
  <si>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</si>
  <si>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</si>
  <si>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</si>
  <si>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</si>
  <si>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</si>
  <si>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</si>
  <si>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</si>
  <si>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</si>
  <si>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</si>
  <si>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</si>
  <si>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</si>
  <si>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</si>
  <si>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</si>
  <si>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</si>
  <si>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</si>
  <si>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</si>
  <si>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</si>
  <si>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</si>
  <si>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</si>
  <si>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</si>
  <si>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</si>
  <si>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</si>
  <si>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</si>
  <si>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</si>
  <si>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</si>
  <si>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</si>
  <si>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</si>
  <si>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113107141.R00</t>
  </si>
  <si>
    <t>Odstranění podkladů nebo krytů ručně s přemístěním hmot na skládku na vzdálenost do 3 m nebo s naložením na dopravní prostředek živičných, o tl. vrstvy do 50 mm</t>
  </si>
  <si>
    <t>m2</t>
  </si>
  <si>
    <t>4</t>
  </si>
  <si>
    <t>-729709058</t>
  </si>
  <si>
    <t>VV</t>
  </si>
  <si>
    <t>"Nová tartanová plocha :</t>
  </si>
  <si>
    <t>78,0*6,25</t>
  </si>
  <si>
    <t>113107149.R00</t>
  </si>
  <si>
    <t>CS ÚRS 2024 01</t>
  </si>
  <si>
    <t>-1924866042</t>
  </si>
  <si>
    <t>Online PSC</t>
  </si>
  <si>
    <t>https://podminky.urs.cz/item/CS_URS_2024_01/113107149.R00</t>
  </si>
  <si>
    <t>100,0</t>
  </si>
  <si>
    <t>3</t>
  </si>
  <si>
    <t>122351102</t>
  </si>
  <si>
    <t>Odkopávky a prokopávky nezapažené strojně v hornině třídy těžitelnosti II skupiny 4 přes 20 do 50 m3</t>
  </si>
  <si>
    <t>m3</t>
  </si>
  <si>
    <t>147573542</t>
  </si>
  <si>
    <t>https://podminky.urs.cz/item/CS_URS_2024_01/122351102</t>
  </si>
  <si>
    <t>100*0,27</t>
  </si>
  <si>
    <t>132251103</t>
  </si>
  <si>
    <t>Hloubení nezapažených rýh šířky do 800 mm strojně s urovnáním dna do předepsaného profilu a spádu v hornině třídy těžitelnosti I skupiny 3 přes 50 do 100 m3</t>
  </si>
  <si>
    <t>1719942437</t>
  </si>
  <si>
    <t>https://podminky.urs.cz/item/CS_URS_2024_01/132251103</t>
  </si>
  <si>
    <t>výkop rýhy podélně s betonovou obrubou atl. dráhy hloubky 1,5 m</t>
  </si>
  <si>
    <t>78,2*0,5*1,5</t>
  </si>
  <si>
    <t xml:space="preserve">rýhy pro montáž protikořenové bariéry štěrkodrtí  fr. 8-16 mm</t>
  </si>
  <si>
    <t>78,2*0,5*1,4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</si>
  <si>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</si>
  <si>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</si>
  <si>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</si>
  <si>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</si>
  <si>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-277581861</t>
  </si>
  <si>
    <t>https://podminky.urs.cz/item/CS_URS_2024_01/162751117</t>
  </si>
  <si>
    <t>27,0+113,39</t>
  </si>
  <si>
    <t>6</t>
  </si>
  <si>
    <t>167111101</t>
  </si>
  <si>
    <t>Nakládání, skládání a překládání neulehlého výkopku nebo sypaniny ručně nakládání, z hornin třídy těžitelnosti I, skupiny 1 až 3</t>
  </si>
  <si>
    <t>-1035325532</t>
  </si>
  <si>
    <t>https://podminky.urs.cz/item/CS_URS_2024_01/167111101</t>
  </si>
  <si>
    <t>7</t>
  </si>
  <si>
    <t>171152501</t>
  </si>
  <si>
    <t>Zhutnění podloží pod násypy z rostlé horniny třídy těžitelnosti I a II, skupiny 1 až 4 z hornin soudružných a nesoudržných</t>
  </si>
  <si>
    <t>-1962294524</t>
  </si>
  <si>
    <t>https://podminky.urs.cz/item/CS_URS_2024_01/171152501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</si>
  <si>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</si>
  <si>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</si>
  <si>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</si>
  <si>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</si>
  <si>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269672877</t>
  </si>
  <si>
    <t>https://podminky.urs.cz/item/CS_URS_2024_01/171201231</t>
  </si>
  <si>
    <t>27,0+113,39-3,91</t>
  </si>
  <si>
    <t>136,48*1,8 'Přepočtené koeficientem množství</t>
  </si>
  <si>
    <t>9</t>
  </si>
  <si>
    <t>174111101</t>
  </si>
  <si>
    <t>Zásyp sypaninou z jakékoliv horniny ručně s uložením výkopku ve vrstvách se zhutněním jam, šachet, rýh nebo kolem objektů v těchto vykopávkách</t>
  </si>
  <si>
    <t>2124976799</t>
  </si>
  <si>
    <t>https://podminky.urs.cz/item/CS_URS_2024_01/174111101</t>
  </si>
  <si>
    <t>Zpětné zasypání vykopané rýhy zeminou podélně s betonovou obrubou atl. dráhy, tl. vrstvy 100 mm</t>
  </si>
  <si>
    <t>78,2*0,5*0,1</t>
  </si>
  <si>
    <t xml:space="preserve">Zásyp vykopané rýhy pro montáž protikořenové bariéry štěrkodrtí  fr. 8-16 mm</t>
  </si>
  <si>
    <t>10</t>
  </si>
  <si>
    <t>M</t>
  </si>
  <si>
    <t>58343872</t>
  </si>
  <si>
    <t>kamenivo drcené hrubé frakce 8/16</t>
  </si>
  <si>
    <t>-1290998425</t>
  </si>
  <si>
    <t>Pozn. cena kamenolom ROSA, Lomnička 666 01 Tišnov</t>
  </si>
  <si>
    <t>54,74*2</t>
  </si>
  <si>
    <t>11</t>
  </si>
  <si>
    <t>183106614</t>
  </si>
  <si>
    <t>Instalace protikořenových bariér do předem vyhloubené rýhy, včetně zásypu a hutnění v rovině nebo na svahu do 1:5, hloubky přes 1000 do 1400 mm</t>
  </si>
  <si>
    <t>m</t>
  </si>
  <si>
    <t>-2062397078</t>
  </si>
  <si>
    <t>https://podminky.urs.cz/item/CS_URS_2024_01/183106614</t>
  </si>
  <si>
    <t>6931127.R</t>
  </si>
  <si>
    <t>geotextilie netkaná separační, ochranná, filtrační, drenážní PES 400g/m2</t>
  </si>
  <si>
    <t>1587413507</t>
  </si>
  <si>
    <t>https://www.arborobchod.cz/zahradnicke-potreby/bariery/protikorenova-bariera-rootcontrol/rootcontrol-1-5-m50-bm-rcl150-50m.htm</t>
  </si>
  <si>
    <t>78,2</t>
  </si>
  <si>
    <t>78,2*1,1845 'Přepočtené koeficientem množství</t>
  </si>
  <si>
    <t>Zakládání</t>
  </si>
  <si>
    <t>13</t>
  </si>
  <si>
    <t>213141112</t>
  </si>
  <si>
    <t>Zřízení vrstvy z geotextilie filtrační, separační, odvodňovací, ochranné, výztužné nebo protierozní v rovině nebo ve sklonu do 1:5, šířky přes 3 do 6 m</t>
  </si>
  <si>
    <t>748027689</t>
  </si>
  <si>
    <t>https://podminky.urs.cz/item/CS_URS_2024_01/213141112</t>
  </si>
  <si>
    <t>Zřízení vrstvy z geotextilie 200gr/m2 bez sklonu pro pojezd techniky přes tartanový povrch</t>
  </si>
  <si>
    <t>"Ochrana atl. dráhy:</t>
  </si>
  <si>
    <t>58,0</t>
  </si>
  <si>
    <t>14</t>
  </si>
  <si>
    <t>69311080</t>
  </si>
  <si>
    <t>geotextilie netkaná separační, ochranná, filtrační, drenážní PES 200g/m2</t>
  </si>
  <si>
    <t>1811811411</t>
  </si>
  <si>
    <t>Komunikace pozemní</t>
  </si>
  <si>
    <t>15</t>
  </si>
  <si>
    <t>564710102.R00</t>
  </si>
  <si>
    <t>Podklad nebo kryt z kameniva hrubého drceného vel. 16-32 mm s rozprostřením a zhutněním plochy jednotlivě do 100 m2, po zhutnění tl. 60 mm</t>
  </si>
  <si>
    <t>-442676936</t>
  </si>
  <si>
    <t>16</t>
  </si>
  <si>
    <t>564741101</t>
  </si>
  <si>
    <t>Podklad nebo kryt z kameniva hrubého drceného vel. 32-63 mm s rozprostřením a zhutněním plochy jednotlivě do 100 m2, po zhutnění tl. 120 mm</t>
  </si>
  <si>
    <t>-928155316</t>
  </si>
  <si>
    <t>https://podminky.urs.cz/item/CS_URS_2024_01/564741101</t>
  </si>
  <si>
    <t>17</t>
  </si>
  <si>
    <t>564801011</t>
  </si>
  <si>
    <t>Podklad ze štěrkodrti ŠD s rozprostřením a zhutněním plochy jednotlivě do 100 m2, po zhutnění tl. 30 mm</t>
  </si>
  <si>
    <t>-367836183</t>
  </si>
  <si>
    <t>https://podminky.urs.cz/item/CS_URS_2024_01/564801011</t>
  </si>
  <si>
    <t>18</t>
  </si>
  <si>
    <t>565191111</t>
  </si>
  <si>
    <t>Podklad ploch pro tělovýchovu vícevrstvý s vrchní vrstvou z asfaltového koberce o celkové tloušťce od 180 do 280 mm</t>
  </si>
  <si>
    <t>109628936</t>
  </si>
  <si>
    <t>https://podminky.urs.cz/item/CS_URS_2024_01/565191111</t>
  </si>
  <si>
    <t>19</t>
  </si>
  <si>
    <t>572241112.R00</t>
  </si>
  <si>
    <t>Vyspravení výtluků materiálem na bázi asfaltu s řezáním, vysekáním, očištěním, zaplněním směsí a zhutněním asfaltovým betonem ACO (AB) při vyspravované ploše na 1 km komunikace do 10 % tl. přes 40 do 60 mm</t>
  </si>
  <si>
    <t>-675865466</t>
  </si>
  <si>
    <t>20</t>
  </si>
  <si>
    <t>579231360.R00</t>
  </si>
  <si>
    <t>Venkovní lité pryžové povrchy na předem upravený terén třívrstvé tloušťky 13 mm včetně stabilizační vrstvy tloušťky 35 mm, prováděné strojně plochy přes 300 m2 jedna barva červená, zelená</t>
  </si>
  <si>
    <t>1736100212</t>
  </si>
  <si>
    <t>487,5*0,2</t>
  </si>
  <si>
    <t>579231361.R00</t>
  </si>
  <si>
    <t>2121173710</t>
  </si>
  <si>
    <t>Celoplošný nástřik "tartanu" červenou barvou s EPDM finální tartanové plochy</t>
  </si>
  <si>
    <t>"Atletická dráha : 1233 + opravovaná plocha 97m2</t>
  </si>
  <si>
    <t>1233+97</t>
  </si>
  <si>
    <t>22</t>
  </si>
  <si>
    <t>589811111</t>
  </si>
  <si>
    <t>Umělý trávník pro sportovní povrchy vodorovné značení (lajnování) hřišť pro tenis a multisport šířky 5 cm</t>
  </si>
  <si>
    <t>-183663798</t>
  </si>
  <si>
    <t>https://podminky.urs.cz/item/CS_URS_2024_01/589811111</t>
  </si>
  <si>
    <t>"Atletická dráha :</t>
  </si>
  <si>
    <t>871</t>
  </si>
  <si>
    <t>Ostatní konstrukce a práce, bourání</t>
  </si>
  <si>
    <t>23</t>
  </si>
  <si>
    <t>938908421</t>
  </si>
  <si>
    <t>Čištění vozovek vodním paprskem pod tlakem 2500 barů (např. Peel Jet) živičného, betonového nebo dlážděného</t>
  </si>
  <si>
    <t>-1642332281</t>
  </si>
  <si>
    <t>https://podminky.urs.cz/item/CS_URS_2024_01/938908421</t>
  </si>
  <si>
    <t>1233,0</t>
  </si>
  <si>
    <t>997</t>
  </si>
  <si>
    <t>Přesun sutě</t>
  </si>
  <si>
    <t>24</t>
  </si>
  <si>
    <t>997002511</t>
  </si>
  <si>
    <t>Vodorovné přemístění suti a vybouraných hmot bez naložení, se složením a hrubým urovnáním na vzdálenost do 1 km</t>
  </si>
  <si>
    <t>391748758</t>
  </si>
  <si>
    <t>https://podminky.urs.cz/item/CS_URS_2024_01/997002511</t>
  </si>
  <si>
    <t>25</t>
  </si>
  <si>
    <t>997002519</t>
  </si>
  <si>
    <t>Vodorovné přemístění suti a vybouraných hmot bez naložení, se složením a hrubým urovnáním Příplatek k ceně za každý další započatý 1 km přes 1 km</t>
  </si>
  <si>
    <t>11846929</t>
  </si>
  <si>
    <t>https://podminky.urs.cz/item/CS_URS_2024_01/997002519</t>
  </si>
  <si>
    <t>161,241*14 'Přepočtené koeficientem množství</t>
  </si>
  <si>
    <t>26</t>
  </si>
  <si>
    <t>997002611</t>
  </si>
  <si>
    <t>Nakládání suti a vybouraných hmot na dopravní prostředek pro vodorovné přemístění</t>
  </si>
  <si>
    <t>-1618269664</t>
  </si>
  <si>
    <t>https://podminky.urs.cz/item/CS_URS_2024_01/997002611</t>
  </si>
  <si>
    <t>27</t>
  </si>
  <si>
    <t>997013813</t>
  </si>
  <si>
    <t>Poplatek za uložení stavebního odpadu na skládce (skládkovné) z plastických hmot zatříděného do Katalogu odpadů pod kódem 17 02 03</t>
  </si>
  <si>
    <t>-547920252</t>
  </si>
  <si>
    <t>https://podminky.urs.cz/item/CS_URS_2024_01/997013813</t>
  </si>
  <si>
    <t>28</t>
  </si>
  <si>
    <t>997221645</t>
  </si>
  <si>
    <t>Poplatek za uložení stavebního odpadu na skládce (skládkovné) asfaltového bez obsahu dehtu zatříděného do Katalogu odpadů pod kódem 17 03 02</t>
  </si>
  <si>
    <t>-2009815480</t>
  </si>
  <si>
    <t>https://podminky.urs.cz/item/CS_URS_2024_01/997221645</t>
  </si>
  <si>
    <t>PSV</t>
  </si>
  <si>
    <t>Práce a dodávky PSV</t>
  </si>
  <si>
    <t>762</t>
  </si>
  <si>
    <t>Konstrukce tesařské</t>
  </si>
  <si>
    <t>29</t>
  </si>
  <si>
    <t>762511214</t>
  </si>
  <si>
    <t>Podlahové konstrukce podkladové z dřevoštěpkových desek OSB jednovrstvých lepených na sraz, tloušťky desky 18 mm</t>
  </si>
  <si>
    <t>-992463295</t>
  </si>
  <si>
    <t>https://podminky.urs.cz/item/CS_URS_2024_01/762511214</t>
  </si>
  <si>
    <t>Pokládka OSB 3 tl. 18 mm 2500x1250 mm ve dvou vrstvách do kříže pro pojezd techniky přes tartanový povrch</t>
  </si>
  <si>
    <t xml:space="preserve">"Ochrana atl. dráhy : </t>
  </si>
  <si>
    <t>57,81*2</t>
  </si>
  <si>
    <t>30</t>
  </si>
  <si>
    <t>762511897</t>
  </si>
  <si>
    <t>Demontáž podlahové konstrukce podkladové z dřevoštěpkových desek dvouvrstvých šroubovaných na pero a drážku, tloušťka desky přes 2x15 mm</t>
  </si>
  <si>
    <t>1013884275</t>
  </si>
  <si>
    <t>https://podminky.urs.cz/item/CS_URS_2024_01/762511897</t>
  </si>
  <si>
    <t>SO 01_01 -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</si>
  <si>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</si>
  <si>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</si>
  <si>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</si>
  <si>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</si>
  <si>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</si>
  <si>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</si>
  <si>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</si>
  <si>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</si>
  <si>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</si>
  <si>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</si>
  <si>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</si>
  <si>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-205896091</t>
  </si>
  <si>
    <t>https://podminky.urs.cz/item/CS_URS_2024_01/012103000</t>
  </si>
  <si>
    <t>013254000</t>
  </si>
  <si>
    <t>Dokumentace skutečného provedení stavby</t>
  </si>
  <si>
    <t>-1597889042</t>
  </si>
  <si>
    <t>https://podminky.urs.cz/item/CS_URS_2024_01/013254000</t>
  </si>
  <si>
    <t>VRN3</t>
  </si>
  <si>
    <t>Zařízení staveniště</t>
  </si>
  <si>
    <t>030001000</t>
  </si>
  <si>
    <t>777817186</t>
  </si>
  <si>
    <t>https://podminky.urs.cz/item/CS_URS_2024_01/030001000</t>
  </si>
  <si>
    <t>VRN4</t>
  </si>
  <si>
    <t>Inženýrská činnost</t>
  </si>
  <si>
    <t>043002000</t>
  </si>
  <si>
    <t>Zkoušky a ostatní měření</t>
  </si>
  <si>
    <t>1503643004</t>
  </si>
  <si>
    <t>https://podminky.urs.cz/item/CS_URS_2024_01/043002000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</si>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</sst>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49.R00" TargetMode="External" /><Relationship Id="rId2" Type="http://schemas.openxmlformats.org/officeDocument/2006/relationships/hyperlink" Target="https://podminky.urs.cz/item/CS_URS_2024_01/122351102" TargetMode="External" /><Relationship Id="rId3" Type="http://schemas.openxmlformats.org/officeDocument/2006/relationships/hyperlink" Target="https://podminky.urs.cz/item/CS_URS_2024_01/1322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11101" TargetMode="External" /><Relationship Id="rId6" Type="http://schemas.openxmlformats.org/officeDocument/2006/relationships/hyperlink" Target="https://podminky.urs.cz/item/CS_URS_2024_01/1711525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11101" TargetMode="External" /><Relationship Id="rId9" Type="http://schemas.openxmlformats.org/officeDocument/2006/relationships/hyperlink" Target="https://podminky.urs.cz/item/CS_URS_2024_01/183106614" TargetMode="External" /><Relationship Id="rId10" Type="http://schemas.openxmlformats.org/officeDocument/2006/relationships/hyperlink" Target="https://podminky.urs.cz/item/CS_URS_2024_01/213141112" TargetMode="External" /><Relationship Id="rId11" Type="http://schemas.openxmlformats.org/officeDocument/2006/relationships/hyperlink" Target="https://podminky.urs.cz/item/CS_URS_2024_01/564741101" TargetMode="External" /><Relationship Id="rId12" Type="http://schemas.openxmlformats.org/officeDocument/2006/relationships/hyperlink" Target="https://podminky.urs.cz/item/CS_URS_2024_01/564801011" TargetMode="External" /><Relationship Id="rId13" Type="http://schemas.openxmlformats.org/officeDocument/2006/relationships/hyperlink" Target="https://podminky.urs.cz/item/CS_URS_2024_01/565191111" TargetMode="External" /><Relationship Id="rId14" Type="http://schemas.openxmlformats.org/officeDocument/2006/relationships/hyperlink" Target="https://podminky.urs.cz/item/CS_URS_2024_01/589811111" TargetMode="External" /><Relationship Id="rId15" Type="http://schemas.openxmlformats.org/officeDocument/2006/relationships/hyperlink" Target="https://podminky.urs.cz/item/CS_URS_2024_01/938908421" TargetMode="External" /><Relationship Id="rId16" Type="http://schemas.openxmlformats.org/officeDocument/2006/relationships/hyperlink" Target="https://podminky.urs.cz/item/CS_URS_2024_01/997002511" TargetMode="External" /><Relationship Id="rId17" Type="http://schemas.openxmlformats.org/officeDocument/2006/relationships/hyperlink" Target="https://podminky.urs.cz/item/CS_URS_2024_01/997002519" TargetMode="External" /><Relationship Id="rId18" Type="http://schemas.openxmlformats.org/officeDocument/2006/relationships/hyperlink" Target="https://podminky.urs.cz/item/CS_URS_2024_01/997002611" TargetMode="External" /><Relationship Id="rId19" Type="http://schemas.openxmlformats.org/officeDocument/2006/relationships/hyperlink" Target="https://podminky.urs.cz/item/CS_URS_2024_01/997013813" TargetMode="External" /><Relationship Id="rId20" Type="http://schemas.openxmlformats.org/officeDocument/2006/relationships/hyperlink" Target="https://podminky.urs.cz/item/CS_URS_2024_01/997221645" TargetMode="External" /><Relationship Id="rId21" Type="http://schemas.openxmlformats.org/officeDocument/2006/relationships/hyperlink" Target="https://podminky.urs.cz/item/CS_URS_2024_01/762511214" TargetMode="External" /><Relationship Id="rId22" Type="http://schemas.openxmlformats.org/officeDocument/2006/relationships/hyperlink" Target="https://podminky.urs.cz/item/CS_URS_2024_01/762511897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3002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SPORTOVIŠTĚ ZŠ HORNÍ 16 - BRNO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9. 5. 2024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Základní škola a mateřská škola Brno, Horní 16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01_00 - Atletická dráha'!J30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'SO 01_00 - Atletická dráha'!P87</f>
        <v>0</v>
      </c>
      <c r="AV55" s="122">
        <f>'SO 01_00 - Atletická dráha'!J33</f>
        <v>0</v>
      </c>
      <c r="AW55" s="122">
        <f>'SO 01_00 - Atletická dráha'!J34</f>
        <v>0</v>
      </c>
      <c r="AX55" s="122">
        <f>'SO 01_00 - Atletická dráha'!J35</f>
        <v>0</v>
      </c>
      <c r="AY55" s="122">
        <f>'SO 01_00 - Atletická dráha'!J36</f>
        <v>0</v>
      </c>
      <c r="AZ55" s="122">
        <f>'SO 01_00 - Atletická dráha'!F33</f>
        <v>0</v>
      </c>
      <c r="BA55" s="122">
        <f>'SO 01_00 - Atletická dráha'!F34</f>
        <v>0</v>
      </c>
      <c r="BB55" s="122">
        <f>'SO 01_00 - Atletická dráha'!F35</f>
        <v>0</v>
      </c>
      <c r="BC55" s="122">
        <f>'SO 01_00 - Atletická dráha'!F36</f>
        <v>0</v>
      </c>
      <c r="BD55" s="124">
        <f>'SO 01_00 - Atletická dráha'!F37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7" customFormat="1" ht="24.75" customHeight="1">
      <c r="A56" s="113" t="s">
        <v>74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01_01 -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6">
        <v>0</v>
      </c>
      <c r="AT56" s="127">
        <f>ROUND(SUM(AV56:AW56),2)</f>
        <v>0</v>
      </c>
      <c r="AU56" s="128">
        <f>'SO 01_01 - VRN'!P83</f>
        <v>0</v>
      </c>
      <c r="AV56" s="127">
        <f>'SO 01_01 - VRN'!J33</f>
        <v>0</v>
      </c>
      <c r="AW56" s="127">
        <f>'SO 01_01 - VRN'!J34</f>
        <v>0</v>
      </c>
      <c r="AX56" s="127">
        <f>'SO 01_01 - VRN'!J35</f>
        <v>0</v>
      </c>
      <c r="AY56" s="127">
        <f>'SO 01_01 - VRN'!J36</f>
        <v>0</v>
      </c>
      <c r="AZ56" s="127">
        <f>'SO 01_01 - VRN'!F33</f>
        <v>0</v>
      </c>
      <c r="BA56" s="127">
        <f>'SO 01_01 - VRN'!F34</f>
        <v>0</v>
      </c>
      <c r="BB56" s="127">
        <f>'SO 01_01 - VRN'!F35</f>
        <v>0</v>
      </c>
      <c r="BC56" s="127">
        <f>'SO 01_01 - VRN'!F36</f>
        <v>0</v>
      </c>
      <c r="BD56" s="129">
        <f>'SO 01_01 - VRN'!F37</f>
        <v>0</v>
      </c>
      <c r="BE56" s="7"/>
      <c r="BT56" s="125" t="s">
        <v>78</v>
      </c>
      <c r="BV56" s="125" t="s">
        <v>72</v>
      </c>
      <c r="BW56" s="125" t="s">
        <v>83</v>
      </c>
      <c r="BX56" s="125" t="s">
        <v>5</v>
      </c>
      <c r="CL56" s="125" t="s">
        <v>19</v>
      </c>
      <c r="CM56" s="125" t="s">
        <v>80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wehEvYz9SULmHkIt8U4Divl40CDEcR5ALRpt2B/P4UOEoLN/dH5WpQSfn06di/MYJgIPbBtUdW8WRgd0fs4xcg==" hashValue="Wk1+GLr6MPuS8p2adzdgYPt2u13Bl3td6kMV56uQ4Fl4YI/Uz8fLiA/xTjwxwKZD+Ajf/AIREwN1j2FfgaMrj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_00 - Atletická dráha'!C2" display="/"/>
    <hyperlink ref="A56" location="'SO 01_01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SPORTOVIŠTĚ ZŠ HORNÍ 16 - BRNO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ROUND((SUM(BE87:BE193)),  2)</f>
        <v>0</v>
      </c>
      <c r="G33" s="40"/>
      <c r="H33" s="40"/>
      <c r="I33" s="150">
        <v>0.20999999999999999</v>
      </c>
      <c r="J33" s="149">
        <f>ROUND(((SUM(BE87:BE193))*I33),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ROUND((SUM(BF87:BF193)),  2)</f>
        <v>0</v>
      </c>
      <c r="G34" s="40"/>
      <c r="H34" s="40"/>
      <c r="I34" s="150">
        <v>0.12</v>
      </c>
      <c r="J34" s="149">
        <f>ROUND(((SUM(BF87:BF193))*I34),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ROUND((SUM(BG87:BG193)),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ROUND((SUM(BH87:BH193)),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ROUND((SUM(BI87:BI193)),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SPORTOVIŠTĚ ZŠ HORNÍ 16 - BRNO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01_00 - Atletická dráha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a mateřská škola Brno, Horní 16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88</v>
      </c>
      <c r="D57" s="164"/>
      <c r="E57" s="164"/>
      <c r="F57" s="164"/>
      <c r="G57" s="164"/>
      <c r="H57" s="164"/>
      <c r="I57" s="164"/>
      <c r="J57" s="165" t="s">
        <v>89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90</v>
      </c>
    </row>
    <row r="60" s="9" customFormat="1" ht="24.96" customHeight="1">
      <c r="A60" s="9"/>
      <c r="B60" s="167"/>
      <c r="C60" s="168"/>
      <c r="D60" s="169" t="s">
        <v>91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92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93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94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95</v>
      </c>
      <c r="E64" s="176"/>
      <c r="F64" s="176"/>
      <c r="G64" s="176"/>
      <c r="H64" s="176"/>
      <c r="I64" s="176"/>
      <c r="J64" s="177">
        <f>J165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96</v>
      </c>
      <c r="E65" s="176"/>
      <c r="F65" s="176"/>
      <c r="G65" s="176"/>
      <c r="H65" s="176"/>
      <c r="I65" s="176"/>
      <c r="J65" s="177">
        <f>J173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97</v>
      </c>
      <c r="E66" s="170"/>
      <c r="F66" s="170"/>
      <c r="G66" s="170"/>
      <c r="H66" s="170"/>
      <c r="I66" s="170"/>
      <c r="J66" s="171">
        <f>J185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98</v>
      </c>
      <c r="E67" s="176"/>
      <c r="F67" s="176"/>
      <c r="G67" s="176"/>
      <c r="H67" s="176"/>
      <c r="I67" s="176"/>
      <c r="J67" s="177">
        <f>J186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99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OPRAVA SPORTOVIŠTĚ ZŠ HORNÍ 16 - BRNO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01_00 - Atletická dráha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9. 5. 2024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Základní škola a mateřská škola Brno, Horní 16</v>
      </c>
      <c r="G83" s="42"/>
      <c r="H83" s="42"/>
      <c r="I83" s="34" t="s">
        <v>31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33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100</v>
      </c>
      <c r="D86" s="182" t="s">
        <v>55</v>
      </c>
      <c r="E86" s="182" t="s">
        <v>51</v>
      </c>
      <c r="F86" s="182" t="s">
        <v>52</v>
      </c>
      <c r="G86" s="182" t="s">
        <v>101</v>
      </c>
      <c r="H86" s="182" t="s">
        <v>102</v>
      </c>
      <c r="I86" s="182" t="s">
        <v>103</v>
      </c>
      <c r="J86" s="182" t="s">
        <v>89</v>
      </c>
      <c r="K86" s="183" t="s">
        <v>104</v>
      </c>
      <c r="L86" s="184"/>
      <c r="M86" s="94" t="s">
        <v>19</v>
      </c>
      <c r="N86" s="95" t="s">
        <v>40</v>
      </c>
      <c r="O86" s="95" t="s">
        <v>105</v>
      </c>
      <c r="P86" s="95" t="s">
        <v>106</v>
      </c>
      <c r="Q86" s="95" t="s">
        <v>107</v>
      </c>
      <c r="R86" s="95" t="s">
        <v>108</v>
      </c>
      <c r="S86" s="95" t="s">
        <v>109</v>
      </c>
      <c r="T86" s="96" t="s">
        <v>110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111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P88+P185</f>
        <v>0</v>
      </c>
      <c r="Q87" s="98"/>
      <c r="R87" s="187">
        <f>R88+R185</f>
        <v>239.32530660000001</v>
      </c>
      <c r="S87" s="98"/>
      <c r="T87" s="188">
        <f>T88+T185</f>
        <v>161.24069960000003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69</v>
      </c>
      <c r="AU87" s="19" t="s">
        <v>90</v>
      </c>
      <c r="BK87" s="189">
        <f>BK88+BK185</f>
        <v>0</v>
      </c>
    </row>
    <row r="88" s="12" customFormat="1" ht="25.92" customHeight="1">
      <c r="A88" s="12"/>
      <c r="B88" s="190"/>
      <c r="C88" s="191"/>
      <c r="D88" s="192" t="s">
        <v>69</v>
      </c>
      <c r="E88" s="193" t="s">
        <v>112</v>
      </c>
      <c r="F88" s="193" t="s">
        <v>113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P89+P138+P146+P165+P173</f>
        <v>0</v>
      </c>
      <c r="Q88" s="198"/>
      <c r="R88" s="199">
        <f>R89+R138+R146+R165+R173</f>
        <v>238.01995680000002</v>
      </c>
      <c r="S88" s="198"/>
      <c r="T88" s="200">
        <f>T89+T138+T146+T165+T173</f>
        <v>158.63000000000002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69</v>
      </c>
      <c r="AU88" s="202" t="s">
        <v>70</v>
      </c>
      <c r="AY88" s="201" t="s">
        <v>114</v>
      </c>
      <c r="BK88" s="203">
        <f>BK89+BK138+BK146+BK165+BK173</f>
        <v>0</v>
      </c>
    </row>
    <row r="89" s="12" customFormat="1" ht="22.8" customHeight="1">
      <c r="A89" s="12"/>
      <c r="B89" s="190"/>
      <c r="C89" s="191"/>
      <c r="D89" s="192" t="s">
        <v>69</v>
      </c>
      <c r="E89" s="204" t="s">
        <v>78</v>
      </c>
      <c r="F89" s="204" t="s">
        <v>115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SUM(P90:P137)</f>
        <v>0</v>
      </c>
      <c r="Q89" s="198"/>
      <c r="R89" s="199">
        <f>SUM(R90:R137)</f>
        <v>109.5170512</v>
      </c>
      <c r="S89" s="198"/>
      <c r="T89" s="200">
        <f>SUM(T90:T137)</f>
        <v>141.42500000000001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69</v>
      </c>
      <c r="AU89" s="202" t="s">
        <v>78</v>
      </c>
      <c r="AY89" s="201" t="s">
        <v>114</v>
      </c>
      <c r="BK89" s="203">
        <f>SUM(BK90:BK137)</f>
        <v>0</v>
      </c>
    </row>
    <row r="90" s="2" customFormat="1" ht="49.05" customHeight="1">
      <c r="A90" s="40"/>
      <c r="B90" s="41"/>
      <c r="C90" s="206" t="s">
        <v>78</v>
      </c>
      <c r="D90" s="206" t="s">
        <v>116</v>
      </c>
      <c r="E90" s="207" t="s">
        <v>117</v>
      </c>
      <c r="F90" s="208" t="s">
        <v>118</v>
      </c>
      <c r="G90" s="209" t="s">
        <v>119</v>
      </c>
      <c r="H90" s="210">
        <v>487.5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0.27000000000000002</v>
      </c>
      <c r="T90" s="216">
        <f>S90*H90</f>
        <v>131.625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120</v>
      </c>
      <c r="AT90" s="217" t="s">
        <v>116</v>
      </c>
      <c r="AU90" s="217" t="s">
        <v>80</v>
      </c>
      <c r="AY90" s="19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120</v>
      </c>
      <c r="BM90" s="217" t="s">
        <v>121</v>
      </c>
    </row>
    <row r="91" s="13" customFormat="1">
      <c r="A91" s="13"/>
      <c r="B91" s="219"/>
      <c r="C91" s="220"/>
      <c r="D91" s="221" t="s">
        <v>122</v>
      </c>
      <c r="E91" s="222" t="s">
        <v>19</v>
      </c>
      <c r="F91" s="223" t="s">
        <v>123</v>
      </c>
      <c r="G91" s="220"/>
      <c r="H91" s="222" t="s">
        <v>19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122</v>
      </c>
      <c r="AU91" s="229" t="s">
        <v>80</v>
      </c>
      <c r="AV91" s="13" t="s">
        <v>78</v>
      </c>
      <c r="AW91" s="13" t="s">
        <v>32</v>
      </c>
      <c r="AX91" s="13" t="s">
        <v>70</v>
      </c>
      <c r="AY91" s="229" t="s">
        <v>114</v>
      </c>
    </row>
    <row r="92" s="14" customFormat="1">
      <c r="A92" s="14"/>
      <c r="B92" s="230"/>
      <c r="C92" s="231"/>
      <c r="D92" s="221" t="s">
        <v>122</v>
      </c>
      <c r="E92" s="232" t="s">
        <v>19</v>
      </c>
      <c r="F92" s="233" t="s">
        <v>124</v>
      </c>
      <c r="G92" s="231"/>
      <c r="H92" s="234">
        <v>487.5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122</v>
      </c>
      <c r="AU92" s="240" t="s">
        <v>80</v>
      </c>
      <c r="AV92" s="14" t="s">
        <v>80</v>
      </c>
      <c r="AW92" s="14" t="s">
        <v>32</v>
      </c>
      <c r="AX92" s="14" t="s">
        <v>78</v>
      </c>
      <c r="AY92" s="240" t="s">
        <v>114</v>
      </c>
    </row>
    <row r="93" s="2" customFormat="1" ht="49.05" customHeight="1">
      <c r="A93" s="40"/>
      <c r="B93" s="41"/>
      <c r="C93" s="206" t="s">
        <v>80</v>
      </c>
      <c r="D93" s="206" t="s">
        <v>116</v>
      </c>
      <c r="E93" s="207" t="s">
        <v>125</v>
      </c>
      <c r="F93" s="208" t="s">
        <v>118</v>
      </c>
      <c r="G93" s="209" t="s">
        <v>119</v>
      </c>
      <c r="H93" s="210">
        <v>100</v>
      </c>
      <c r="I93" s="211"/>
      <c r="J93" s="212">
        <f>ROUND(I93*H93,2)</f>
        <v>0</v>
      </c>
      <c r="K93" s="208" t="s">
        <v>126</v>
      </c>
      <c r="L93" s="46"/>
      <c r="M93" s="213" t="s">
        <v>19</v>
      </c>
      <c r="N93" s="214" t="s">
        <v>41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0.098000000000000004</v>
      </c>
      <c r="T93" s="216">
        <f>S93*H93</f>
        <v>9.8000000000000007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120</v>
      </c>
      <c r="AT93" s="217" t="s">
        <v>116</v>
      </c>
      <c r="AU93" s="217" t="s">
        <v>80</v>
      </c>
      <c r="AY93" s="19" t="s">
        <v>114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120</v>
      </c>
      <c r="BM93" s="217" t="s">
        <v>127</v>
      </c>
    </row>
    <row r="94" s="2" customFormat="1">
      <c r="A94" s="40"/>
      <c r="B94" s="41"/>
      <c r="C94" s="42"/>
      <c r="D94" s="241" t="s">
        <v>128</v>
      </c>
      <c r="E94" s="42"/>
      <c r="F94" s="242" t="s">
        <v>129</v>
      </c>
      <c r="G94" s="42"/>
      <c r="H94" s="42"/>
      <c r="I94" s="243"/>
      <c r="J94" s="42"/>
      <c r="K94" s="42"/>
      <c r="L94" s="46"/>
      <c r="M94" s="244"/>
      <c r="N94" s="24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80</v>
      </c>
    </row>
    <row r="95" s="13" customFormat="1">
      <c r="A95" s="13"/>
      <c r="B95" s="219"/>
      <c r="C95" s="220"/>
      <c r="D95" s="221" t="s">
        <v>122</v>
      </c>
      <c r="E95" s="222" t="s">
        <v>19</v>
      </c>
      <c r="F95" s="223" t="s">
        <v>123</v>
      </c>
      <c r="G95" s="220"/>
      <c r="H95" s="222" t="s">
        <v>19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122</v>
      </c>
      <c r="AU95" s="229" t="s">
        <v>80</v>
      </c>
      <c r="AV95" s="13" t="s">
        <v>78</v>
      </c>
      <c r="AW95" s="13" t="s">
        <v>32</v>
      </c>
      <c r="AX95" s="13" t="s">
        <v>70</v>
      </c>
      <c r="AY95" s="229" t="s">
        <v>114</v>
      </c>
    </row>
    <row r="96" s="14" customFormat="1">
      <c r="A96" s="14"/>
      <c r="B96" s="230"/>
      <c r="C96" s="231"/>
      <c r="D96" s="221" t="s">
        <v>122</v>
      </c>
      <c r="E96" s="232" t="s">
        <v>19</v>
      </c>
      <c r="F96" s="233" t="s">
        <v>130</v>
      </c>
      <c r="G96" s="231"/>
      <c r="H96" s="234">
        <v>100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122</v>
      </c>
      <c r="AU96" s="240" t="s">
        <v>80</v>
      </c>
      <c r="AV96" s="14" t="s">
        <v>80</v>
      </c>
      <c r="AW96" s="14" t="s">
        <v>32</v>
      </c>
      <c r="AX96" s="14" t="s">
        <v>78</v>
      </c>
      <c r="AY96" s="240" t="s">
        <v>114</v>
      </c>
    </row>
    <row r="97" s="2" customFormat="1" ht="33" customHeight="1">
      <c r="A97" s="40"/>
      <c r="B97" s="41"/>
      <c r="C97" s="206" t="s">
        <v>131</v>
      </c>
      <c r="D97" s="206" t="s">
        <v>116</v>
      </c>
      <c r="E97" s="207" t="s">
        <v>132</v>
      </c>
      <c r="F97" s="208" t="s">
        <v>133</v>
      </c>
      <c r="G97" s="209" t="s">
        <v>134</v>
      </c>
      <c r="H97" s="210">
        <v>27</v>
      </c>
      <c r="I97" s="211"/>
      <c r="J97" s="212">
        <f>ROUND(I97*H97,2)</f>
        <v>0</v>
      </c>
      <c r="K97" s="208" t="s">
        <v>126</v>
      </c>
      <c r="L97" s="46"/>
      <c r="M97" s="213" t="s">
        <v>19</v>
      </c>
      <c r="N97" s="214" t="s">
        <v>41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120</v>
      </c>
      <c r="AT97" s="217" t="s">
        <v>116</v>
      </c>
      <c r="AU97" s="217" t="s">
        <v>80</v>
      </c>
      <c r="AY97" s="19" t="s">
        <v>114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120</v>
      </c>
      <c r="BM97" s="217" t="s">
        <v>135</v>
      </c>
    </row>
    <row r="98" s="2" customFormat="1">
      <c r="A98" s="40"/>
      <c r="B98" s="41"/>
      <c r="C98" s="42"/>
      <c r="D98" s="241" t="s">
        <v>128</v>
      </c>
      <c r="E98" s="42"/>
      <c r="F98" s="242" t="s">
        <v>136</v>
      </c>
      <c r="G98" s="42"/>
      <c r="H98" s="42"/>
      <c r="I98" s="243"/>
      <c r="J98" s="42"/>
      <c r="K98" s="42"/>
      <c r="L98" s="46"/>
      <c r="M98" s="244"/>
      <c r="N98" s="24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128</v>
      </c>
      <c r="AU98" s="19" t="s">
        <v>80</v>
      </c>
    </row>
    <row r="99" s="13" customFormat="1">
      <c r="A99" s="13"/>
      <c r="B99" s="219"/>
      <c r="C99" s="220"/>
      <c r="D99" s="221" t="s">
        <v>122</v>
      </c>
      <c r="E99" s="222" t="s">
        <v>19</v>
      </c>
      <c r="F99" s="223" t="s">
        <v>123</v>
      </c>
      <c r="G99" s="220"/>
      <c r="H99" s="222" t="s">
        <v>19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122</v>
      </c>
      <c r="AU99" s="229" t="s">
        <v>80</v>
      </c>
      <c r="AV99" s="13" t="s">
        <v>78</v>
      </c>
      <c r="AW99" s="13" t="s">
        <v>32</v>
      </c>
      <c r="AX99" s="13" t="s">
        <v>70</v>
      </c>
      <c r="AY99" s="229" t="s">
        <v>114</v>
      </c>
    </row>
    <row r="100" s="14" customFormat="1">
      <c r="A100" s="14"/>
      <c r="B100" s="230"/>
      <c r="C100" s="231"/>
      <c r="D100" s="221" t="s">
        <v>122</v>
      </c>
      <c r="E100" s="232" t="s">
        <v>19</v>
      </c>
      <c r="F100" s="233" t="s">
        <v>137</v>
      </c>
      <c r="G100" s="231"/>
      <c r="H100" s="234">
        <v>27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122</v>
      </c>
      <c r="AU100" s="240" t="s">
        <v>80</v>
      </c>
      <c r="AV100" s="14" t="s">
        <v>80</v>
      </c>
      <c r="AW100" s="14" t="s">
        <v>32</v>
      </c>
      <c r="AX100" s="14" t="s">
        <v>78</v>
      </c>
      <c r="AY100" s="240" t="s">
        <v>114</v>
      </c>
    </row>
    <row r="101" s="2" customFormat="1" ht="44.25" customHeight="1">
      <c r="A101" s="40"/>
      <c r="B101" s="41"/>
      <c r="C101" s="206" t="s">
        <v>120</v>
      </c>
      <c r="D101" s="206" t="s">
        <v>116</v>
      </c>
      <c r="E101" s="207" t="s">
        <v>138</v>
      </c>
      <c r="F101" s="208" t="s">
        <v>139</v>
      </c>
      <c r="G101" s="209" t="s">
        <v>134</v>
      </c>
      <c r="H101" s="210">
        <v>113.39</v>
      </c>
      <c r="I101" s="211"/>
      <c r="J101" s="212">
        <f>ROUND(I101*H101,2)</f>
        <v>0</v>
      </c>
      <c r="K101" s="208" t="s">
        <v>126</v>
      </c>
      <c r="L101" s="46"/>
      <c r="M101" s="213" t="s">
        <v>19</v>
      </c>
      <c r="N101" s="214" t="s">
        <v>41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120</v>
      </c>
      <c r="AT101" s="217" t="s">
        <v>116</v>
      </c>
      <c r="AU101" s="217" t="s">
        <v>80</v>
      </c>
      <c r="AY101" s="19" t="s">
        <v>114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120</v>
      </c>
      <c r="BM101" s="217" t="s">
        <v>140</v>
      </c>
    </row>
    <row r="102" s="2" customFormat="1">
      <c r="A102" s="40"/>
      <c r="B102" s="41"/>
      <c r="C102" s="42"/>
      <c r="D102" s="241" t="s">
        <v>128</v>
      </c>
      <c r="E102" s="42"/>
      <c r="F102" s="242" t="s">
        <v>141</v>
      </c>
      <c r="G102" s="42"/>
      <c r="H102" s="42"/>
      <c r="I102" s="243"/>
      <c r="J102" s="42"/>
      <c r="K102" s="42"/>
      <c r="L102" s="46"/>
      <c r="M102" s="244"/>
      <c r="N102" s="24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80</v>
      </c>
    </row>
    <row r="103" s="13" customFormat="1">
      <c r="A103" s="13"/>
      <c r="B103" s="219"/>
      <c r="C103" s="220"/>
      <c r="D103" s="221" t="s">
        <v>122</v>
      </c>
      <c r="E103" s="222" t="s">
        <v>19</v>
      </c>
      <c r="F103" s="223" t="s">
        <v>142</v>
      </c>
      <c r="G103" s="220"/>
      <c r="H103" s="222" t="s">
        <v>19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122</v>
      </c>
      <c r="AU103" s="229" t="s">
        <v>80</v>
      </c>
      <c r="AV103" s="13" t="s">
        <v>78</v>
      </c>
      <c r="AW103" s="13" t="s">
        <v>32</v>
      </c>
      <c r="AX103" s="13" t="s">
        <v>70</v>
      </c>
      <c r="AY103" s="229" t="s">
        <v>114</v>
      </c>
    </row>
    <row r="104" s="14" customFormat="1">
      <c r="A104" s="14"/>
      <c r="B104" s="230"/>
      <c r="C104" s="231"/>
      <c r="D104" s="221" t="s">
        <v>122</v>
      </c>
      <c r="E104" s="232" t="s">
        <v>19</v>
      </c>
      <c r="F104" s="233" t="s">
        <v>143</v>
      </c>
      <c r="G104" s="231"/>
      <c r="H104" s="234">
        <v>58.649999999999999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122</v>
      </c>
      <c r="AU104" s="240" t="s">
        <v>80</v>
      </c>
      <c r="AV104" s="14" t="s">
        <v>80</v>
      </c>
      <c r="AW104" s="14" t="s">
        <v>32</v>
      </c>
      <c r="AX104" s="14" t="s">
        <v>70</v>
      </c>
      <c r="AY104" s="240" t="s">
        <v>114</v>
      </c>
    </row>
    <row r="105" s="13" customFormat="1">
      <c r="A105" s="13"/>
      <c r="B105" s="219"/>
      <c r="C105" s="220"/>
      <c r="D105" s="221" t="s">
        <v>122</v>
      </c>
      <c r="E105" s="222" t="s">
        <v>19</v>
      </c>
      <c r="F105" s="223" t="s">
        <v>144</v>
      </c>
      <c r="G105" s="220"/>
      <c r="H105" s="222" t="s">
        <v>19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122</v>
      </c>
      <c r="AU105" s="229" t="s">
        <v>80</v>
      </c>
      <c r="AV105" s="13" t="s">
        <v>78</v>
      </c>
      <c r="AW105" s="13" t="s">
        <v>32</v>
      </c>
      <c r="AX105" s="13" t="s">
        <v>70</v>
      </c>
      <c r="AY105" s="229" t="s">
        <v>114</v>
      </c>
    </row>
    <row r="106" s="14" customFormat="1">
      <c r="A106" s="14"/>
      <c r="B106" s="230"/>
      <c r="C106" s="231"/>
      <c r="D106" s="221" t="s">
        <v>122</v>
      </c>
      <c r="E106" s="232" t="s">
        <v>19</v>
      </c>
      <c r="F106" s="233" t="s">
        <v>145</v>
      </c>
      <c r="G106" s="231"/>
      <c r="H106" s="234">
        <v>54.740000000000002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122</v>
      </c>
      <c r="AU106" s="240" t="s">
        <v>80</v>
      </c>
      <c r="AV106" s="14" t="s">
        <v>80</v>
      </c>
      <c r="AW106" s="14" t="s">
        <v>32</v>
      </c>
      <c r="AX106" s="14" t="s">
        <v>70</v>
      </c>
      <c r="AY106" s="240" t="s">
        <v>114</v>
      </c>
    </row>
    <row r="107" s="15" customFormat="1">
      <c r="A107" s="15"/>
      <c r="B107" s="246"/>
      <c r="C107" s="247"/>
      <c r="D107" s="221" t="s">
        <v>122</v>
      </c>
      <c r="E107" s="248" t="s">
        <v>19</v>
      </c>
      <c r="F107" s="249" t="s">
        <v>146</v>
      </c>
      <c r="G107" s="247"/>
      <c r="H107" s="250">
        <v>113.39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122</v>
      </c>
      <c r="AU107" s="256" t="s">
        <v>80</v>
      </c>
      <c r="AV107" s="15" t="s">
        <v>120</v>
      </c>
      <c r="AW107" s="15" t="s">
        <v>32</v>
      </c>
      <c r="AX107" s="15" t="s">
        <v>78</v>
      </c>
      <c r="AY107" s="256" t="s">
        <v>114</v>
      </c>
    </row>
    <row r="108" s="2" customFormat="1" ht="62.7" customHeight="1">
      <c r="A108" s="40"/>
      <c r="B108" s="41"/>
      <c r="C108" s="206" t="s">
        <v>147</v>
      </c>
      <c r="D108" s="206" t="s">
        <v>116</v>
      </c>
      <c r="E108" s="207" t="s">
        <v>148</v>
      </c>
      <c r="F108" s="208" t="s">
        <v>149</v>
      </c>
      <c r="G108" s="209" t="s">
        <v>134</v>
      </c>
      <c r="H108" s="210">
        <v>140.38999999999999</v>
      </c>
      <c r="I108" s="211"/>
      <c r="J108" s="212">
        <f>ROUND(I108*H108,2)</f>
        <v>0</v>
      </c>
      <c r="K108" s="208" t="s">
        <v>126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120</v>
      </c>
      <c r="AT108" s="217" t="s">
        <v>116</v>
      </c>
      <c r="AU108" s="217" t="s">
        <v>80</v>
      </c>
      <c r="AY108" s="19" t="s">
        <v>114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120</v>
      </c>
      <c r="BM108" s="217" t="s">
        <v>150</v>
      </c>
    </row>
    <row r="109" s="2" customFormat="1">
      <c r="A109" s="40"/>
      <c r="B109" s="41"/>
      <c r="C109" s="42"/>
      <c r="D109" s="241" t="s">
        <v>128</v>
      </c>
      <c r="E109" s="42"/>
      <c r="F109" s="242" t="s">
        <v>151</v>
      </c>
      <c r="G109" s="42"/>
      <c r="H109" s="42"/>
      <c r="I109" s="243"/>
      <c r="J109" s="42"/>
      <c r="K109" s="42"/>
      <c r="L109" s="46"/>
      <c r="M109" s="244"/>
      <c r="N109" s="24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80</v>
      </c>
    </row>
    <row r="110" s="14" customFormat="1">
      <c r="A110" s="14"/>
      <c r="B110" s="230"/>
      <c r="C110" s="231"/>
      <c r="D110" s="221" t="s">
        <v>122</v>
      </c>
      <c r="E110" s="232" t="s">
        <v>19</v>
      </c>
      <c r="F110" s="233" t="s">
        <v>152</v>
      </c>
      <c r="G110" s="231"/>
      <c r="H110" s="234">
        <v>140.38999999999999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122</v>
      </c>
      <c r="AU110" s="240" t="s">
        <v>80</v>
      </c>
      <c r="AV110" s="14" t="s">
        <v>80</v>
      </c>
      <c r="AW110" s="14" t="s">
        <v>32</v>
      </c>
      <c r="AX110" s="14" t="s">
        <v>78</v>
      </c>
      <c r="AY110" s="240" t="s">
        <v>114</v>
      </c>
    </row>
    <row r="111" s="2" customFormat="1" ht="37.8" customHeight="1">
      <c r="A111" s="40"/>
      <c r="B111" s="41"/>
      <c r="C111" s="206" t="s">
        <v>153</v>
      </c>
      <c r="D111" s="206" t="s">
        <v>116</v>
      </c>
      <c r="E111" s="207" t="s">
        <v>154</v>
      </c>
      <c r="F111" s="208" t="s">
        <v>155</v>
      </c>
      <c r="G111" s="209" t="s">
        <v>134</v>
      </c>
      <c r="H111" s="210">
        <v>140.38999999999999</v>
      </c>
      <c r="I111" s="211"/>
      <c r="J111" s="212">
        <f>ROUND(I111*H111,2)</f>
        <v>0</v>
      </c>
      <c r="K111" s="208" t="s">
        <v>126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120</v>
      </c>
      <c r="AT111" s="217" t="s">
        <v>116</v>
      </c>
      <c r="AU111" s="217" t="s">
        <v>80</v>
      </c>
      <c r="AY111" s="19" t="s">
        <v>114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120</v>
      </c>
      <c r="BM111" s="217" t="s">
        <v>156</v>
      </c>
    </row>
    <row r="112" s="2" customFormat="1">
      <c r="A112" s="40"/>
      <c r="B112" s="41"/>
      <c r="C112" s="42"/>
      <c r="D112" s="241" t="s">
        <v>128</v>
      </c>
      <c r="E112" s="42"/>
      <c r="F112" s="242" t="s">
        <v>157</v>
      </c>
      <c r="G112" s="42"/>
      <c r="H112" s="42"/>
      <c r="I112" s="243"/>
      <c r="J112" s="42"/>
      <c r="K112" s="42"/>
      <c r="L112" s="46"/>
      <c r="M112" s="244"/>
      <c r="N112" s="24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128</v>
      </c>
      <c r="AU112" s="19" t="s">
        <v>80</v>
      </c>
    </row>
    <row r="113" s="2" customFormat="1" ht="37.8" customHeight="1">
      <c r="A113" s="40"/>
      <c r="B113" s="41"/>
      <c r="C113" s="206" t="s">
        <v>158</v>
      </c>
      <c r="D113" s="206" t="s">
        <v>116</v>
      </c>
      <c r="E113" s="207" t="s">
        <v>159</v>
      </c>
      <c r="F113" s="208" t="s">
        <v>160</v>
      </c>
      <c r="G113" s="209" t="s">
        <v>119</v>
      </c>
      <c r="H113" s="210">
        <v>100</v>
      </c>
      <c r="I113" s="211"/>
      <c r="J113" s="212">
        <f>ROUND(I113*H113,2)</f>
        <v>0</v>
      </c>
      <c r="K113" s="208" t="s">
        <v>126</v>
      </c>
      <c r="L113" s="46"/>
      <c r="M113" s="213" t="s">
        <v>19</v>
      </c>
      <c r="N113" s="214" t="s">
        <v>41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120</v>
      </c>
      <c r="AT113" s="217" t="s">
        <v>116</v>
      </c>
      <c r="AU113" s="217" t="s">
        <v>80</v>
      </c>
      <c r="AY113" s="19" t="s">
        <v>114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120</v>
      </c>
      <c r="BM113" s="217" t="s">
        <v>161</v>
      </c>
    </row>
    <row r="114" s="2" customFormat="1">
      <c r="A114" s="40"/>
      <c r="B114" s="41"/>
      <c r="C114" s="42"/>
      <c r="D114" s="241" t="s">
        <v>128</v>
      </c>
      <c r="E114" s="42"/>
      <c r="F114" s="242" t="s">
        <v>162</v>
      </c>
      <c r="G114" s="42"/>
      <c r="H114" s="42"/>
      <c r="I114" s="243"/>
      <c r="J114" s="42"/>
      <c r="K114" s="42"/>
      <c r="L114" s="46"/>
      <c r="M114" s="244"/>
      <c r="N114" s="24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128</v>
      </c>
      <c r="AU114" s="19" t="s">
        <v>80</v>
      </c>
    </row>
    <row r="115" s="13" customFormat="1">
      <c r="A115" s="13"/>
      <c r="B115" s="219"/>
      <c r="C115" s="220"/>
      <c r="D115" s="221" t="s">
        <v>122</v>
      </c>
      <c r="E115" s="222" t="s">
        <v>19</v>
      </c>
      <c r="F115" s="223" t="s">
        <v>123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122</v>
      </c>
      <c r="AU115" s="229" t="s">
        <v>80</v>
      </c>
      <c r="AV115" s="13" t="s">
        <v>78</v>
      </c>
      <c r="AW115" s="13" t="s">
        <v>32</v>
      </c>
      <c r="AX115" s="13" t="s">
        <v>70</v>
      </c>
      <c r="AY115" s="229" t="s">
        <v>114</v>
      </c>
    </row>
    <row r="116" s="14" customFormat="1">
      <c r="A116" s="14"/>
      <c r="B116" s="230"/>
      <c r="C116" s="231"/>
      <c r="D116" s="221" t="s">
        <v>122</v>
      </c>
      <c r="E116" s="232" t="s">
        <v>19</v>
      </c>
      <c r="F116" s="233" t="s">
        <v>130</v>
      </c>
      <c r="G116" s="231"/>
      <c r="H116" s="234">
        <v>100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122</v>
      </c>
      <c r="AU116" s="240" t="s">
        <v>80</v>
      </c>
      <c r="AV116" s="14" t="s">
        <v>80</v>
      </c>
      <c r="AW116" s="14" t="s">
        <v>32</v>
      </c>
      <c r="AX116" s="14" t="s">
        <v>78</v>
      </c>
      <c r="AY116" s="240" t="s">
        <v>114</v>
      </c>
    </row>
    <row r="117" s="2" customFormat="1" ht="44.25" customHeight="1">
      <c r="A117" s="40"/>
      <c r="B117" s="41"/>
      <c r="C117" s="206" t="s">
        <v>163</v>
      </c>
      <c r="D117" s="206" t="s">
        <v>116</v>
      </c>
      <c r="E117" s="207" t="s">
        <v>164</v>
      </c>
      <c r="F117" s="208" t="s">
        <v>165</v>
      </c>
      <c r="G117" s="209" t="s">
        <v>166</v>
      </c>
      <c r="H117" s="210">
        <v>245.66399999999999</v>
      </c>
      <c r="I117" s="211"/>
      <c r="J117" s="212">
        <f>ROUND(I117*H117,2)</f>
        <v>0</v>
      </c>
      <c r="K117" s="208" t="s">
        <v>126</v>
      </c>
      <c r="L117" s="46"/>
      <c r="M117" s="213" t="s">
        <v>19</v>
      </c>
      <c r="N117" s="214" t="s">
        <v>41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120</v>
      </c>
      <c r="AT117" s="217" t="s">
        <v>116</v>
      </c>
      <c r="AU117" s="217" t="s">
        <v>80</v>
      </c>
      <c r="AY117" s="19" t="s">
        <v>114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0</v>
      </c>
      <c r="BL117" s="19" t="s">
        <v>120</v>
      </c>
      <c r="BM117" s="217" t="s">
        <v>167</v>
      </c>
    </row>
    <row r="118" s="2" customFormat="1">
      <c r="A118" s="40"/>
      <c r="B118" s="41"/>
      <c r="C118" s="42"/>
      <c r="D118" s="241" t="s">
        <v>128</v>
      </c>
      <c r="E118" s="42"/>
      <c r="F118" s="242" t="s">
        <v>168</v>
      </c>
      <c r="G118" s="42"/>
      <c r="H118" s="42"/>
      <c r="I118" s="243"/>
      <c r="J118" s="42"/>
      <c r="K118" s="42"/>
      <c r="L118" s="46"/>
      <c r="M118" s="244"/>
      <c r="N118" s="24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128</v>
      </c>
      <c r="AU118" s="19" t="s">
        <v>80</v>
      </c>
    </row>
    <row r="119" s="14" customFormat="1">
      <c r="A119" s="14"/>
      <c r="B119" s="230"/>
      <c r="C119" s="231"/>
      <c r="D119" s="221" t="s">
        <v>122</v>
      </c>
      <c r="E119" s="232" t="s">
        <v>19</v>
      </c>
      <c r="F119" s="233" t="s">
        <v>169</v>
      </c>
      <c r="G119" s="231"/>
      <c r="H119" s="234">
        <v>136.47999999999999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122</v>
      </c>
      <c r="AU119" s="240" t="s">
        <v>80</v>
      </c>
      <c r="AV119" s="14" t="s">
        <v>80</v>
      </c>
      <c r="AW119" s="14" t="s">
        <v>32</v>
      </c>
      <c r="AX119" s="14" t="s">
        <v>78</v>
      </c>
      <c r="AY119" s="240" t="s">
        <v>114</v>
      </c>
    </row>
    <row r="120" s="14" customFormat="1">
      <c r="A120" s="14"/>
      <c r="B120" s="230"/>
      <c r="C120" s="231"/>
      <c r="D120" s="221" t="s">
        <v>122</v>
      </c>
      <c r="E120" s="231"/>
      <c r="F120" s="233" t="s">
        <v>170</v>
      </c>
      <c r="G120" s="231"/>
      <c r="H120" s="234">
        <v>245.66399999999999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122</v>
      </c>
      <c r="AU120" s="240" t="s">
        <v>80</v>
      </c>
      <c r="AV120" s="14" t="s">
        <v>80</v>
      </c>
      <c r="AW120" s="14" t="s">
        <v>4</v>
      </c>
      <c r="AX120" s="14" t="s">
        <v>78</v>
      </c>
      <c r="AY120" s="240" t="s">
        <v>114</v>
      </c>
    </row>
    <row r="121" s="2" customFormat="1" ht="44.25" customHeight="1">
      <c r="A121" s="40"/>
      <c r="B121" s="41"/>
      <c r="C121" s="206" t="s">
        <v>171</v>
      </c>
      <c r="D121" s="206" t="s">
        <v>116</v>
      </c>
      <c r="E121" s="207" t="s">
        <v>172</v>
      </c>
      <c r="F121" s="208" t="s">
        <v>173</v>
      </c>
      <c r="G121" s="209" t="s">
        <v>134</v>
      </c>
      <c r="H121" s="210">
        <v>58.649999999999999</v>
      </c>
      <c r="I121" s="211"/>
      <c r="J121" s="212">
        <f>ROUND(I121*H121,2)</f>
        <v>0</v>
      </c>
      <c r="K121" s="208" t="s">
        <v>126</v>
      </c>
      <c r="L121" s="46"/>
      <c r="M121" s="213" t="s">
        <v>19</v>
      </c>
      <c r="N121" s="214" t="s">
        <v>41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120</v>
      </c>
      <c r="AT121" s="217" t="s">
        <v>116</v>
      </c>
      <c r="AU121" s="217" t="s">
        <v>80</v>
      </c>
      <c r="AY121" s="19" t="s">
        <v>114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0</v>
      </c>
      <c r="BL121" s="19" t="s">
        <v>120</v>
      </c>
      <c r="BM121" s="217" t="s">
        <v>174</v>
      </c>
    </row>
    <row r="122" s="2" customFormat="1">
      <c r="A122" s="40"/>
      <c r="B122" s="41"/>
      <c r="C122" s="42"/>
      <c r="D122" s="241" t="s">
        <v>128</v>
      </c>
      <c r="E122" s="42"/>
      <c r="F122" s="242" t="s">
        <v>175</v>
      </c>
      <c r="G122" s="42"/>
      <c r="H122" s="42"/>
      <c r="I122" s="243"/>
      <c r="J122" s="42"/>
      <c r="K122" s="42"/>
      <c r="L122" s="46"/>
      <c r="M122" s="244"/>
      <c r="N122" s="24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128</v>
      </c>
      <c r="AU122" s="19" t="s">
        <v>80</v>
      </c>
    </row>
    <row r="123" s="13" customFormat="1">
      <c r="A123" s="13"/>
      <c r="B123" s="219"/>
      <c r="C123" s="220"/>
      <c r="D123" s="221" t="s">
        <v>122</v>
      </c>
      <c r="E123" s="222" t="s">
        <v>19</v>
      </c>
      <c r="F123" s="223" t="s">
        <v>176</v>
      </c>
      <c r="G123" s="220"/>
      <c r="H123" s="222" t="s">
        <v>19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122</v>
      </c>
      <c r="AU123" s="229" t="s">
        <v>80</v>
      </c>
      <c r="AV123" s="13" t="s">
        <v>78</v>
      </c>
      <c r="AW123" s="13" t="s">
        <v>32</v>
      </c>
      <c r="AX123" s="13" t="s">
        <v>70</v>
      </c>
      <c r="AY123" s="229" t="s">
        <v>114</v>
      </c>
    </row>
    <row r="124" s="14" customFormat="1">
      <c r="A124" s="14"/>
      <c r="B124" s="230"/>
      <c r="C124" s="231"/>
      <c r="D124" s="221" t="s">
        <v>122</v>
      </c>
      <c r="E124" s="232" t="s">
        <v>19</v>
      </c>
      <c r="F124" s="233" t="s">
        <v>177</v>
      </c>
      <c r="G124" s="231"/>
      <c r="H124" s="234">
        <v>3.9100000000000001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122</v>
      </c>
      <c r="AU124" s="240" t="s">
        <v>80</v>
      </c>
      <c r="AV124" s="14" t="s">
        <v>80</v>
      </c>
      <c r="AW124" s="14" t="s">
        <v>32</v>
      </c>
      <c r="AX124" s="14" t="s">
        <v>70</v>
      </c>
      <c r="AY124" s="240" t="s">
        <v>114</v>
      </c>
    </row>
    <row r="125" s="13" customFormat="1">
      <c r="A125" s="13"/>
      <c r="B125" s="219"/>
      <c r="C125" s="220"/>
      <c r="D125" s="221" t="s">
        <v>122</v>
      </c>
      <c r="E125" s="222" t="s">
        <v>19</v>
      </c>
      <c r="F125" s="223" t="s">
        <v>178</v>
      </c>
      <c r="G125" s="220"/>
      <c r="H125" s="222" t="s">
        <v>19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122</v>
      </c>
      <c r="AU125" s="229" t="s">
        <v>80</v>
      </c>
      <c r="AV125" s="13" t="s">
        <v>78</v>
      </c>
      <c r="AW125" s="13" t="s">
        <v>32</v>
      </c>
      <c r="AX125" s="13" t="s">
        <v>70</v>
      </c>
      <c r="AY125" s="229" t="s">
        <v>114</v>
      </c>
    </row>
    <row r="126" s="14" customFormat="1">
      <c r="A126" s="14"/>
      <c r="B126" s="230"/>
      <c r="C126" s="231"/>
      <c r="D126" s="221" t="s">
        <v>122</v>
      </c>
      <c r="E126" s="232" t="s">
        <v>19</v>
      </c>
      <c r="F126" s="233" t="s">
        <v>145</v>
      </c>
      <c r="G126" s="231"/>
      <c r="H126" s="234">
        <v>54.740000000000002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122</v>
      </c>
      <c r="AU126" s="240" t="s">
        <v>80</v>
      </c>
      <c r="AV126" s="14" t="s">
        <v>80</v>
      </c>
      <c r="AW126" s="14" t="s">
        <v>32</v>
      </c>
      <c r="AX126" s="14" t="s">
        <v>70</v>
      </c>
      <c r="AY126" s="240" t="s">
        <v>114</v>
      </c>
    </row>
    <row r="127" s="15" customFormat="1">
      <c r="A127" s="15"/>
      <c r="B127" s="246"/>
      <c r="C127" s="247"/>
      <c r="D127" s="221" t="s">
        <v>122</v>
      </c>
      <c r="E127" s="248" t="s">
        <v>19</v>
      </c>
      <c r="F127" s="249" t="s">
        <v>146</v>
      </c>
      <c r="G127" s="247"/>
      <c r="H127" s="250">
        <v>58.649999999999999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122</v>
      </c>
      <c r="AU127" s="256" t="s">
        <v>80</v>
      </c>
      <c r="AV127" s="15" t="s">
        <v>120</v>
      </c>
      <c r="AW127" s="15" t="s">
        <v>32</v>
      </c>
      <c r="AX127" s="15" t="s">
        <v>78</v>
      </c>
      <c r="AY127" s="256" t="s">
        <v>114</v>
      </c>
    </row>
    <row r="128" s="2" customFormat="1" ht="16.5" customHeight="1">
      <c r="A128" s="40"/>
      <c r="B128" s="41"/>
      <c r="C128" s="257" t="s">
        <v>179</v>
      </c>
      <c r="D128" s="257" t="s">
        <v>180</v>
      </c>
      <c r="E128" s="258" t="s">
        <v>181</v>
      </c>
      <c r="F128" s="259" t="s">
        <v>182</v>
      </c>
      <c r="G128" s="260" t="s">
        <v>166</v>
      </c>
      <c r="H128" s="261">
        <v>109.48</v>
      </c>
      <c r="I128" s="262"/>
      <c r="J128" s="263">
        <f>ROUND(I128*H128,2)</f>
        <v>0</v>
      </c>
      <c r="K128" s="259" t="s">
        <v>126</v>
      </c>
      <c r="L128" s="264"/>
      <c r="M128" s="265" t="s">
        <v>19</v>
      </c>
      <c r="N128" s="266" t="s">
        <v>41</v>
      </c>
      <c r="O128" s="86"/>
      <c r="P128" s="215">
        <f>O128*H128</f>
        <v>0</v>
      </c>
      <c r="Q128" s="215">
        <v>1</v>
      </c>
      <c r="R128" s="215">
        <f>Q128*H128</f>
        <v>109.48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163</v>
      </c>
      <c r="AT128" s="217" t="s">
        <v>180</v>
      </c>
      <c r="AU128" s="217" t="s">
        <v>80</v>
      </c>
      <c r="AY128" s="19" t="s">
        <v>114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120</v>
      </c>
      <c r="BM128" s="217" t="s">
        <v>183</v>
      </c>
    </row>
    <row r="129" s="13" customFormat="1">
      <c r="A129" s="13"/>
      <c r="B129" s="219"/>
      <c r="C129" s="220"/>
      <c r="D129" s="221" t="s">
        <v>122</v>
      </c>
      <c r="E129" s="222" t="s">
        <v>19</v>
      </c>
      <c r="F129" s="223" t="s">
        <v>178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122</v>
      </c>
      <c r="AU129" s="229" t="s">
        <v>80</v>
      </c>
      <c r="AV129" s="13" t="s">
        <v>78</v>
      </c>
      <c r="AW129" s="13" t="s">
        <v>32</v>
      </c>
      <c r="AX129" s="13" t="s">
        <v>70</v>
      </c>
      <c r="AY129" s="229" t="s">
        <v>114</v>
      </c>
    </row>
    <row r="130" s="13" customFormat="1">
      <c r="A130" s="13"/>
      <c r="B130" s="219"/>
      <c r="C130" s="220"/>
      <c r="D130" s="221" t="s">
        <v>122</v>
      </c>
      <c r="E130" s="222" t="s">
        <v>19</v>
      </c>
      <c r="F130" s="223" t="s">
        <v>184</v>
      </c>
      <c r="G130" s="220"/>
      <c r="H130" s="222" t="s">
        <v>19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122</v>
      </c>
      <c r="AU130" s="229" t="s">
        <v>80</v>
      </c>
      <c r="AV130" s="13" t="s">
        <v>78</v>
      </c>
      <c r="AW130" s="13" t="s">
        <v>32</v>
      </c>
      <c r="AX130" s="13" t="s">
        <v>70</v>
      </c>
      <c r="AY130" s="229" t="s">
        <v>114</v>
      </c>
    </row>
    <row r="131" s="14" customFormat="1">
      <c r="A131" s="14"/>
      <c r="B131" s="230"/>
      <c r="C131" s="231"/>
      <c r="D131" s="221" t="s">
        <v>122</v>
      </c>
      <c r="E131" s="232" t="s">
        <v>19</v>
      </c>
      <c r="F131" s="233" t="s">
        <v>185</v>
      </c>
      <c r="G131" s="231"/>
      <c r="H131" s="234">
        <v>109.48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122</v>
      </c>
      <c r="AU131" s="240" t="s">
        <v>80</v>
      </c>
      <c r="AV131" s="14" t="s">
        <v>80</v>
      </c>
      <c r="AW131" s="14" t="s">
        <v>32</v>
      </c>
      <c r="AX131" s="14" t="s">
        <v>78</v>
      </c>
      <c r="AY131" s="240" t="s">
        <v>114</v>
      </c>
    </row>
    <row r="132" s="2" customFormat="1" ht="44.25" customHeight="1">
      <c r="A132" s="40"/>
      <c r="B132" s="41"/>
      <c r="C132" s="206" t="s">
        <v>186</v>
      </c>
      <c r="D132" s="206" t="s">
        <v>116</v>
      </c>
      <c r="E132" s="207" t="s">
        <v>187</v>
      </c>
      <c r="F132" s="208" t="s">
        <v>188</v>
      </c>
      <c r="G132" s="209" t="s">
        <v>189</v>
      </c>
      <c r="H132" s="210">
        <v>78.200000000000003</v>
      </c>
      <c r="I132" s="211"/>
      <c r="J132" s="212">
        <f>ROUND(I132*H132,2)</f>
        <v>0</v>
      </c>
      <c r="K132" s="208" t="s">
        <v>126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120</v>
      </c>
      <c r="AT132" s="217" t="s">
        <v>116</v>
      </c>
      <c r="AU132" s="217" t="s">
        <v>80</v>
      </c>
      <c r="AY132" s="19" t="s">
        <v>114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120</v>
      </c>
      <c r="BM132" s="217" t="s">
        <v>190</v>
      </c>
    </row>
    <row r="133" s="2" customFormat="1">
      <c r="A133" s="40"/>
      <c r="B133" s="41"/>
      <c r="C133" s="42"/>
      <c r="D133" s="241" t="s">
        <v>128</v>
      </c>
      <c r="E133" s="42"/>
      <c r="F133" s="242" t="s">
        <v>191</v>
      </c>
      <c r="G133" s="42"/>
      <c r="H133" s="42"/>
      <c r="I133" s="243"/>
      <c r="J133" s="42"/>
      <c r="K133" s="42"/>
      <c r="L133" s="46"/>
      <c r="M133" s="244"/>
      <c r="N133" s="24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80</v>
      </c>
    </row>
    <row r="134" s="2" customFormat="1" ht="24.15" customHeight="1">
      <c r="A134" s="40"/>
      <c r="B134" s="41"/>
      <c r="C134" s="257" t="s">
        <v>8</v>
      </c>
      <c r="D134" s="257" t="s">
        <v>180</v>
      </c>
      <c r="E134" s="258" t="s">
        <v>192</v>
      </c>
      <c r="F134" s="259" t="s">
        <v>193</v>
      </c>
      <c r="G134" s="260" t="s">
        <v>119</v>
      </c>
      <c r="H134" s="261">
        <v>92.628</v>
      </c>
      <c r="I134" s="262"/>
      <c r="J134" s="263">
        <f>ROUND(I134*H134,2)</f>
        <v>0</v>
      </c>
      <c r="K134" s="259" t="s">
        <v>19</v>
      </c>
      <c r="L134" s="264"/>
      <c r="M134" s="265" t="s">
        <v>19</v>
      </c>
      <c r="N134" s="266" t="s">
        <v>41</v>
      </c>
      <c r="O134" s="86"/>
      <c r="P134" s="215">
        <f>O134*H134</f>
        <v>0</v>
      </c>
      <c r="Q134" s="215">
        <v>0.00040000000000000002</v>
      </c>
      <c r="R134" s="215">
        <f>Q134*H134</f>
        <v>0.037051199999999999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163</v>
      </c>
      <c r="AT134" s="217" t="s">
        <v>180</v>
      </c>
      <c r="AU134" s="217" t="s">
        <v>80</v>
      </c>
      <c r="AY134" s="19" t="s">
        <v>114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120</v>
      </c>
      <c r="BM134" s="217" t="s">
        <v>194</v>
      </c>
    </row>
    <row r="135" s="13" customFormat="1">
      <c r="A135" s="13"/>
      <c r="B135" s="219"/>
      <c r="C135" s="220"/>
      <c r="D135" s="221" t="s">
        <v>122</v>
      </c>
      <c r="E135" s="222" t="s">
        <v>19</v>
      </c>
      <c r="F135" s="223" t="s">
        <v>195</v>
      </c>
      <c r="G135" s="220"/>
      <c r="H135" s="222" t="s">
        <v>19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122</v>
      </c>
      <c r="AU135" s="229" t="s">
        <v>80</v>
      </c>
      <c r="AV135" s="13" t="s">
        <v>78</v>
      </c>
      <c r="AW135" s="13" t="s">
        <v>32</v>
      </c>
      <c r="AX135" s="13" t="s">
        <v>70</v>
      </c>
      <c r="AY135" s="229" t="s">
        <v>114</v>
      </c>
    </row>
    <row r="136" s="14" customFormat="1">
      <c r="A136" s="14"/>
      <c r="B136" s="230"/>
      <c r="C136" s="231"/>
      <c r="D136" s="221" t="s">
        <v>122</v>
      </c>
      <c r="E136" s="232" t="s">
        <v>19</v>
      </c>
      <c r="F136" s="233" t="s">
        <v>196</v>
      </c>
      <c r="G136" s="231"/>
      <c r="H136" s="234">
        <v>78.200000000000003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122</v>
      </c>
      <c r="AU136" s="240" t="s">
        <v>80</v>
      </c>
      <c r="AV136" s="14" t="s">
        <v>80</v>
      </c>
      <c r="AW136" s="14" t="s">
        <v>32</v>
      </c>
      <c r="AX136" s="14" t="s">
        <v>78</v>
      </c>
      <c r="AY136" s="240" t="s">
        <v>114</v>
      </c>
    </row>
    <row r="137" s="14" customFormat="1">
      <c r="A137" s="14"/>
      <c r="B137" s="230"/>
      <c r="C137" s="231"/>
      <c r="D137" s="221" t="s">
        <v>122</v>
      </c>
      <c r="E137" s="231"/>
      <c r="F137" s="233" t="s">
        <v>197</v>
      </c>
      <c r="G137" s="231"/>
      <c r="H137" s="234">
        <v>92.628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122</v>
      </c>
      <c r="AU137" s="240" t="s">
        <v>80</v>
      </c>
      <c r="AV137" s="14" t="s">
        <v>80</v>
      </c>
      <c r="AW137" s="14" t="s">
        <v>4</v>
      </c>
      <c r="AX137" s="14" t="s">
        <v>78</v>
      </c>
      <c r="AY137" s="240" t="s">
        <v>114</v>
      </c>
    </row>
    <row r="138" s="12" customFormat="1" ht="22.8" customHeight="1">
      <c r="A138" s="12"/>
      <c r="B138" s="190"/>
      <c r="C138" s="191"/>
      <c r="D138" s="192" t="s">
        <v>69</v>
      </c>
      <c r="E138" s="204" t="s">
        <v>80</v>
      </c>
      <c r="F138" s="204" t="s">
        <v>198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0.026645599999999998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78</v>
      </c>
      <c r="AT138" s="202" t="s">
        <v>69</v>
      </c>
      <c r="AU138" s="202" t="s">
        <v>78</v>
      </c>
      <c r="AY138" s="201" t="s">
        <v>114</v>
      </c>
      <c r="BK138" s="203">
        <f>SUM(BK139:BK145)</f>
        <v>0</v>
      </c>
    </row>
    <row r="139" s="2" customFormat="1" ht="44.25" customHeight="1">
      <c r="A139" s="40"/>
      <c r="B139" s="41"/>
      <c r="C139" s="206" t="s">
        <v>199</v>
      </c>
      <c r="D139" s="206" t="s">
        <v>116</v>
      </c>
      <c r="E139" s="207" t="s">
        <v>200</v>
      </c>
      <c r="F139" s="208" t="s">
        <v>201</v>
      </c>
      <c r="G139" s="209" t="s">
        <v>119</v>
      </c>
      <c r="H139" s="210">
        <v>58</v>
      </c>
      <c r="I139" s="211"/>
      <c r="J139" s="212">
        <f>ROUND(I139*H139,2)</f>
        <v>0</v>
      </c>
      <c r="K139" s="208" t="s">
        <v>126</v>
      </c>
      <c r="L139" s="46"/>
      <c r="M139" s="213" t="s">
        <v>19</v>
      </c>
      <c r="N139" s="214" t="s">
        <v>41</v>
      </c>
      <c r="O139" s="86"/>
      <c r="P139" s="215">
        <f>O139*H139</f>
        <v>0</v>
      </c>
      <c r="Q139" s="215">
        <v>0.00013999999999999999</v>
      </c>
      <c r="R139" s="215">
        <f>Q139*H139</f>
        <v>0.0081199999999999987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120</v>
      </c>
      <c r="AT139" s="217" t="s">
        <v>116</v>
      </c>
      <c r="AU139" s="217" t="s">
        <v>80</v>
      </c>
      <c r="AY139" s="19" t="s">
        <v>114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120</v>
      </c>
      <c r="BM139" s="217" t="s">
        <v>202</v>
      </c>
    </row>
    <row r="140" s="2" customFormat="1">
      <c r="A140" s="40"/>
      <c r="B140" s="41"/>
      <c r="C140" s="42"/>
      <c r="D140" s="241" t="s">
        <v>128</v>
      </c>
      <c r="E140" s="42"/>
      <c r="F140" s="242" t="s">
        <v>203</v>
      </c>
      <c r="G140" s="42"/>
      <c r="H140" s="42"/>
      <c r="I140" s="243"/>
      <c r="J140" s="42"/>
      <c r="K140" s="42"/>
      <c r="L140" s="46"/>
      <c r="M140" s="244"/>
      <c r="N140" s="24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80</v>
      </c>
    </row>
    <row r="141" s="13" customFormat="1">
      <c r="A141" s="13"/>
      <c r="B141" s="219"/>
      <c r="C141" s="220"/>
      <c r="D141" s="221" t="s">
        <v>122</v>
      </c>
      <c r="E141" s="222" t="s">
        <v>19</v>
      </c>
      <c r="F141" s="223" t="s">
        <v>204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122</v>
      </c>
      <c r="AU141" s="229" t="s">
        <v>80</v>
      </c>
      <c r="AV141" s="13" t="s">
        <v>78</v>
      </c>
      <c r="AW141" s="13" t="s">
        <v>32</v>
      </c>
      <c r="AX141" s="13" t="s">
        <v>70</v>
      </c>
      <c r="AY141" s="229" t="s">
        <v>114</v>
      </c>
    </row>
    <row r="142" s="13" customFormat="1">
      <c r="A142" s="13"/>
      <c r="B142" s="219"/>
      <c r="C142" s="220"/>
      <c r="D142" s="221" t="s">
        <v>122</v>
      </c>
      <c r="E142" s="222" t="s">
        <v>19</v>
      </c>
      <c r="F142" s="223" t="s">
        <v>205</v>
      </c>
      <c r="G142" s="220"/>
      <c r="H142" s="222" t="s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122</v>
      </c>
      <c r="AU142" s="229" t="s">
        <v>80</v>
      </c>
      <c r="AV142" s="13" t="s">
        <v>78</v>
      </c>
      <c r="AW142" s="13" t="s">
        <v>32</v>
      </c>
      <c r="AX142" s="13" t="s">
        <v>70</v>
      </c>
      <c r="AY142" s="229" t="s">
        <v>114</v>
      </c>
    </row>
    <row r="143" s="14" customFormat="1">
      <c r="A143" s="14"/>
      <c r="B143" s="230"/>
      <c r="C143" s="231"/>
      <c r="D143" s="221" t="s">
        <v>122</v>
      </c>
      <c r="E143" s="232" t="s">
        <v>19</v>
      </c>
      <c r="F143" s="233" t="s">
        <v>206</v>
      </c>
      <c r="G143" s="231"/>
      <c r="H143" s="234">
        <v>58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122</v>
      </c>
      <c r="AU143" s="240" t="s">
        <v>80</v>
      </c>
      <c r="AV143" s="14" t="s">
        <v>80</v>
      </c>
      <c r="AW143" s="14" t="s">
        <v>32</v>
      </c>
      <c r="AX143" s="14" t="s">
        <v>78</v>
      </c>
      <c r="AY143" s="240" t="s">
        <v>114</v>
      </c>
    </row>
    <row r="144" s="2" customFormat="1" ht="24.15" customHeight="1">
      <c r="A144" s="40"/>
      <c r="B144" s="41"/>
      <c r="C144" s="257" t="s">
        <v>207</v>
      </c>
      <c r="D144" s="257" t="s">
        <v>180</v>
      </c>
      <c r="E144" s="258" t="s">
        <v>208</v>
      </c>
      <c r="F144" s="259" t="s">
        <v>209</v>
      </c>
      <c r="G144" s="260" t="s">
        <v>119</v>
      </c>
      <c r="H144" s="261">
        <v>92.628</v>
      </c>
      <c r="I144" s="262"/>
      <c r="J144" s="263">
        <f>ROUND(I144*H144,2)</f>
        <v>0</v>
      </c>
      <c r="K144" s="259" t="s">
        <v>126</v>
      </c>
      <c r="L144" s="264"/>
      <c r="M144" s="265" t="s">
        <v>19</v>
      </c>
      <c r="N144" s="266" t="s">
        <v>41</v>
      </c>
      <c r="O144" s="86"/>
      <c r="P144" s="215">
        <f>O144*H144</f>
        <v>0</v>
      </c>
      <c r="Q144" s="215">
        <v>0.00020000000000000001</v>
      </c>
      <c r="R144" s="215">
        <f>Q144*H144</f>
        <v>0.0185256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163</v>
      </c>
      <c r="AT144" s="217" t="s">
        <v>180</v>
      </c>
      <c r="AU144" s="217" t="s">
        <v>80</v>
      </c>
      <c r="AY144" s="19" t="s">
        <v>114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120</v>
      </c>
      <c r="BM144" s="217" t="s">
        <v>210</v>
      </c>
    </row>
    <row r="145" s="14" customFormat="1">
      <c r="A145" s="14"/>
      <c r="B145" s="230"/>
      <c r="C145" s="231"/>
      <c r="D145" s="221" t="s">
        <v>122</v>
      </c>
      <c r="E145" s="231"/>
      <c r="F145" s="233" t="s">
        <v>197</v>
      </c>
      <c r="G145" s="231"/>
      <c r="H145" s="234">
        <v>92.628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122</v>
      </c>
      <c r="AU145" s="240" t="s">
        <v>80</v>
      </c>
      <c r="AV145" s="14" t="s">
        <v>80</v>
      </c>
      <c r="AW145" s="14" t="s">
        <v>4</v>
      </c>
      <c r="AX145" s="14" t="s">
        <v>78</v>
      </c>
      <c r="AY145" s="240" t="s">
        <v>114</v>
      </c>
    </row>
    <row r="146" s="12" customFormat="1" ht="22.8" customHeight="1">
      <c r="A146" s="12"/>
      <c r="B146" s="190"/>
      <c r="C146" s="191"/>
      <c r="D146" s="192" t="s">
        <v>69</v>
      </c>
      <c r="E146" s="204" t="s">
        <v>147</v>
      </c>
      <c r="F146" s="204" t="s">
        <v>211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SUM(P147:P164)</f>
        <v>0</v>
      </c>
      <c r="Q146" s="198"/>
      <c r="R146" s="199">
        <f>SUM(R147:R164)</f>
        <v>128.47626000000003</v>
      </c>
      <c r="S146" s="198"/>
      <c r="T146" s="200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78</v>
      </c>
      <c r="AT146" s="202" t="s">
        <v>69</v>
      </c>
      <c r="AU146" s="202" t="s">
        <v>78</v>
      </c>
      <c r="AY146" s="201" t="s">
        <v>114</v>
      </c>
      <c r="BK146" s="203">
        <f>SUM(BK147:BK164)</f>
        <v>0</v>
      </c>
    </row>
    <row r="147" s="2" customFormat="1" ht="44.25" customHeight="1">
      <c r="A147" s="40"/>
      <c r="B147" s="41"/>
      <c r="C147" s="206" t="s">
        <v>212</v>
      </c>
      <c r="D147" s="206" t="s">
        <v>116</v>
      </c>
      <c r="E147" s="207" t="s">
        <v>213</v>
      </c>
      <c r="F147" s="208" t="s">
        <v>214</v>
      </c>
      <c r="G147" s="209" t="s">
        <v>119</v>
      </c>
      <c r="H147" s="210">
        <v>100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120</v>
      </c>
      <c r="AT147" s="217" t="s">
        <v>116</v>
      </c>
      <c r="AU147" s="217" t="s">
        <v>80</v>
      </c>
      <c r="AY147" s="19" t="s">
        <v>114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120</v>
      </c>
      <c r="BM147" s="217" t="s">
        <v>215</v>
      </c>
    </row>
    <row r="148" s="2" customFormat="1" ht="44.25" customHeight="1">
      <c r="A148" s="40"/>
      <c r="B148" s="41"/>
      <c r="C148" s="206" t="s">
        <v>216</v>
      </c>
      <c r="D148" s="206" t="s">
        <v>116</v>
      </c>
      <c r="E148" s="207" t="s">
        <v>217</v>
      </c>
      <c r="F148" s="208" t="s">
        <v>218</v>
      </c>
      <c r="G148" s="209" t="s">
        <v>119</v>
      </c>
      <c r="H148" s="210">
        <v>100</v>
      </c>
      <c r="I148" s="211"/>
      <c r="J148" s="212">
        <f>ROUND(I148*H148,2)</f>
        <v>0</v>
      </c>
      <c r="K148" s="208" t="s">
        <v>126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120</v>
      </c>
      <c r="AT148" s="217" t="s">
        <v>116</v>
      </c>
      <c r="AU148" s="217" t="s">
        <v>80</v>
      </c>
      <c r="AY148" s="19" t="s">
        <v>114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120</v>
      </c>
      <c r="BM148" s="217" t="s">
        <v>219</v>
      </c>
    </row>
    <row r="149" s="2" customFormat="1">
      <c r="A149" s="40"/>
      <c r="B149" s="41"/>
      <c r="C149" s="42"/>
      <c r="D149" s="241" t="s">
        <v>128</v>
      </c>
      <c r="E149" s="42"/>
      <c r="F149" s="242" t="s">
        <v>220</v>
      </c>
      <c r="G149" s="42"/>
      <c r="H149" s="42"/>
      <c r="I149" s="243"/>
      <c r="J149" s="42"/>
      <c r="K149" s="42"/>
      <c r="L149" s="46"/>
      <c r="M149" s="244"/>
      <c r="N149" s="24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128</v>
      </c>
      <c r="AU149" s="19" t="s">
        <v>80</v>
      </c>
    </row>
    <row r="150" s="2" customFormat="1" ht="33" customHeight="1">
      <c r="A150" s="40"/>
      <c r="B150" s="41"/>
      <c r="C150" s="206" t="s">
        <v>221</v>
      </c>
      <c r="D150" s="206" t="s">
        <v>116</v>
      </c>
      <c r="E150" s="207" t="s">
        <v>222</v>
      </c>
      <c r="F150" s="208" t="s">
        <v>223</v>
      </c>
      <c r="G150" s="209" t="s">
        <v>119</v>
      </c>
      <c r="H150" s="210">
        <v>100</v>
      </c>
      <c r="I150" s="211"/>
      <c r="J150" s="212">
        <f>ROUND(I150*H150,2)</f>
        <v>0</v>
      </c>
      <c r="K150" s="208" t="s">
        <v>126</v>
      </c>
      <c r="L150" s="46"/>
      <c r="M150" s="213" t="s">
        <v>19</v>
      </c>
      <c r="N150" s="214" t="s">
        <v>41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120</v>
      </c>
      <c r="AT150" s="217" t="s">
        <v>116</v>
      </c>
      <c r="AU150" s="217" t="s">
        <v>80</v>
      </c>
      <c r="AY150" s="19" t="s">
        <v>114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120</v>
      </c>
      <c r="BM150" s="217" t="s">
        <v>224</v>
      </c>
    </row>
    <row r="151" s="2" customFormat="1">
      <c r="A151" s="40"/>
      <c r="B151" s="41"/>
      <c r="C151" s="42"/>
      <c r="D151" s="241" t="s">
        <v>128</v>
      </c>
      <c r="E151" s="42"/>
      <c r="F151" s="242" t="s">
        <v>225</v>
      </c>
      <c r="G151" s="42"/>
      <c r="H151" s="42"/>
      <c r="I151" s="243"/>
      <c r="J151" s="42"/>
      <c r="K151" s="42"/>
      <c r="L151" s="46"/>
      <c r="M151" s="244"/>
      <c r="N151" s="24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128</v>
      </c>
      <c r="AU151" s="19" t="s">
        <v>80</v>
      </c>
    </row>
    <row r="152" s="2" customFormat="1" ht="37.8" customHeight="1">
      <c r="A152" s="40"/>
      <c r="B152" s="41"/>
      <c r="C152" s="206" t="s">
        <v>226</v>
      </c>
      <c r="D152" s="206" t="s">
        <v>116</v>
      </c>
      <c r="E152" s="207" t="s">
        <v>227</v>
      </c>
      <c r="F152" s="208" t="s">
        <v>228</v>
      </c>
      <c r="G152" s="209" t="s">
        <v>119</v>
      </c>
      <c r="H152" s="210">
        <v>100</v>
      </c>
      <c r="I152" s="211"/>
      <c r="J152" s="212">
        <f>ROUND(I152*H152,2)</f>
        <v>0</v>
      </c>
      <c r="K152" s="208" t="s">
        <v>126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0.47720000000000001</v>
      </c>
      <c r="R152" s="215">
        <f>Q152*H152</f>
        <v>47.719999999999999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120</v>
      </c>
      <c r="AT152" s="217" t="s">
        <v>116</v>
      </c>
      <c r="AU152" s="217" t="s">
        <v>80</v>
      </c>
      <c r="AY152" s="19" t="s">
        <v>114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120</v>
      </c>
      <c r="BM152" s="217" t="s">
        <v>229</v>
      </c>
    </row>
    <row r="153" s="2" customFormat="1">
      <c r="A153" s="40"/>
      <c r="B153" s="41"/>
      <c r="C153" s="42"/>
      <c r="D153" s="241" t="s">
        <v>128</v>
      </c>
      <c r="E153" s="42"/>
      <c r="F153" s="242" t="s">
        <v>230</v>
      </c>
      <c r="G153" s="42"/>
      <c r="H153" s="42"/>
      <c r="I153" s="243"/>
      <c r="J153" s="42"/>
      <c r="K153" s="42"/>
      <c r="L153" s="46"/>
      <c r="M153" s="244"/>
      <c r="N153" s="24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128</v>
      </c>
      <c r="AU153" s="19" t="s">
        <v>80</v>
      </c>
    </row>
    <row r="154" s="2" customFormat="1" ht="62.7" customHeight="1">
      <c r="A154" s="40"/>
      <c r="B154" s="41"/>
      <c r="C154" s="206" t="s">
        <v>231</v>
      </c>
      <c r="D154" s="206" t="s">
        <v>116</v>
      </c>
      <c r="E154" s="207" t="s">
        <v>232</v>
      </c>
      <c r="F154" s="208" t="s">
        <v>233</v>
      </c>
      <c r="G154" s="209" t="s">
        <v>119</v>
      </c>
      <c r="H154" s="210">
        <v>50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0.16794999999999999</v>
      </c>
      <c r="R154" s="215">
        <f>Q154*H154</f>
        <v>8.3974999999999991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120</v>
      </c>
      <c r="AT154" s="217" t="s">
        <v>116</v>
      </c>
      <c r="AU154" s="217" t="s">
        <v>80</v>
      </c>
      <c r="AY154" s="19" t="s">
        <v>114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120</v>
      </c>
      <c r="BM154" s="217" t="s">
        <v>234</v>
      </c>
    </row>
    <row r="155" s="2" customFormat="1" ht="55.5" customHeight="1">
      <c r="A155" s="40"/>
      <c r="B155" s="41"/>
      <c r="C155" s="206" t="s">
        <v>235</v>
      </c>
      <c r="D155" s="206" t="s">
        <v>116</v>
      </c>
      <c r="E155" s="207" t="s">
        <v>236</v>
      </c>
      <c r="F155" s="208" t="s">
        <v>237</v>
      </c>
      <c r="G155" s="209" t="s">
        <v>134</v>
      </c>
      <c r="H155" s="210">
        <v>97.5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41</v>
      </c>
      <c r="O155" s="86"/>
      <c r="P155" s="215">
        <f>O155*H155</f>
        <v>0</v>
      </c>
      <c r="Q155" s="215">
        <v>0.050500000000000003</v>
      </c>
      <c r="R155" s="215">
        <f>Q155*H155</f>
        <v>4.9237500000000001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120</v>
      </c>
      <c r="AT155" s="217" t="s">
        <v>116</v>
      </c>
      <c r="AU155" s="217" t="s">
        <v>80</v>
      </c>
      <c r="AY155" s="19" t="s">
        <v>114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120</v>
      </c>
      <c r="BM155" s="217" t="s">
        <v>238</v>
      </c>
    </row>
    <row r="156" s="14" customFormat="1">
      <c r="A156" s="14"/>
      <c r="B156" s="230"/>
      <c r="C156" s="231"/>
      <c r="D156" s="221" t="s">
        <v>122</v>
      </c>
      <c r="E156" s="232" t="s">
        <v>19</v>
      </c>
      <c r="F156" s="233" t="s">
        <v>239</v>
      </c>
      <c r="G156" s="231"/>
      <c r="H156" s="234">
        <v>97.5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122</v>
      </c>
      <c r="AU156" s="240" t="s">
        <v>80</v>
      </c>
      <c r="AV156" s="14" t="s">
        <v>80</v>
      </c>
      <c r="AW156" s="14" t="s">
        <v>32</v>
      </c>
      <c r="AX156" s="14" t="s">
        <v>78</v>
      </c>
      <c r="AY156" s="240" t="s">
        <v>114</v>
      </c>
    </row>
    <row r="157" s="2" customFormat="1" ht="55.5" customHeight="1">
      <c r="A157" s="40"/>
      <c r="B157" s="41"/>
      <c r="C157" s="206" t="s">
        <v>7</v>
      </c>
      <c r="D157" s="206" t="s">
        <v>116</v>
      </c>
      <c r="E157" s="207" t="s">
        <v>240</v>
      </c>
      <c r="F157" s="208" t="s">
        <v>237</v>
      </c>
      <c r="G157" s="209" t="s">
        <v>119</v>
      </c>
      <c r="H157" s="210">
        <v>1330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41</v>
      </c>
      <c r="O157" s="86"/>
      <c r="P157" s="215">
        <f>O157*H157</f>
        <v>0</v>
      </c>
      <c r="Q157" s="215">
        <v>0.050500000000000003</v>
      </c>
      <c r="R157" s="215">
        <f>Q157*H157</f>
        <v>67.165000000000006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120</v>
      </c>
      <c r="AT157" s="217" t="s">
        <v>116</v>
      </c>
      <c r="AU157" s="217" t="s">
        <v>80</v>
      </c>
      <c r="AY157" s="19" t="s">
        <v>114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0</v>
      </c>
      <c r="BL157" s="19" t="s">
        <v>120</v>
      </c>
      <c r="BM157" s="217" t="s">
        <v>241</v>
      </c>
    </row>
    <row r="158" s="13" customFormat="1">
      <c r="A158" s="13"/>
      <c r="B158" s="219"/>
      <c r="C158" s="220"/>
      <c r="D158" s="221" t="s">
        <v>122</v>
      </c>
      <c r="E158" s="222" t="s">
        <v>19</v>
      </c>
      <c r="F158" s="223" t="s">
        <v>242</v>
      </c>
      <c r="G158" s="220"/>
      <c r="H158" s="222" t="s">
        <v>19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122</v>
      </c>
      <c r="AU158" s="229" t="s">
        <v>80</v>
      </c>
      <c r="AV158" s="13" t="s">
        <v>78</v>
      </c>
      <c r="AW158" s="13" t="s">
        <v>32</v>
      </c>
      <c r="AX158" s="13" t="s">
        <v>70</v>
      </c>
      <c r="AY158" s="229" t="s">
        <v>114</v>
      </c>
    </row>
    <row r="159" s="13" customFormat="1">
      <c r="A159" s="13"/>
      <c r="B159" s="219"/>
      <c r="C159" s="220"/>
      <c r="D159" s="221" t="s">
        <v>122</v>
      </c>
      <c r="E159" s="222" t="s">
        <v>19</v>
      </c>
      <c r="F159" s="223" t="s">
        <v>243</v>
      </c>
      <c r="G159" s="220"/>
      <c r="H159" s="222" t="s">
        <v>19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122</v>
      </c>
      <c r="AU159" s="229" t="s">
        <v>80</v>
      </c>
      <c r="AV159" s="13" t="s">
        <v>78</v>
      </c>
      <c r="AW159" s="13" t="s">
        <v>32</v>
      </c>
      <c r="AX159" s="13" t="s">
        <v>70</v>
      </c>
      <c r="AY159" s="229" t="s">
        <v>114</v>
      </c>
    </row>
    <row r="160" s="14" customFormat="1">
      <c r="A160" s="14"/>
      <c r="B160" s="230"/>
      <c r="C160" s="231"/>
      <c r="D160" s="221" t="s">
        <v>122</v>
      </c>
      <c r="E160" s="232" t="s">
        <v>19</v>
      </c>
      <c r="F160" s="233" t="s">
        <v>244</v>
      </c>
      <c r="G160" s="231"/>
      <c r="H160" s="234">
        <v>1330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122</v>
      </c>
      <c r="AU160" s="240" t="s">
        <v>80</v>
      </c>
      <c r="AV160" s="14" t="s">
        <v>80</v>
      </c>
      <c r="AW160" s="14" t="s">
        <v>32</v>
      </c>
      <c r="AX160" s="14" t="s">
        <v>78</v>
      </c>
      <c r="AY160" s="240" t="s">
        <v>114</v>
      </c>
    </row>
    <row r="161" s="2" customFormat="1" ht="33" customHeight="1">
      <c r="A161" s="40"/>
      <c r="B161" s="41"/>
      <c r="C161" s="206" t="s">
        <v>245</v>
      </c>
      <c r="D161" s="206" t="s">
        <v>116</v>
      </c>
      <c r="E161" s="207" t="s">
        <v>246</v>
      </c>
      <c r="F161" s="208" t="s">
        <v>247</v>
      </c>
      <c r="G161" s="209" t="s">
        <v>189</v>
      </c>
      <c r="H161" s="210">
        <v>871</v>
      </c>
      <c r="I161" s="211"/>
      <c r="J161" s="212">
        <f>ROUND(I161*H161,2)</f>
        <v>0</v>
      </c>
      <c r="K161" s="208" t="s">
        <v>126</v>
      </c>
      <c r="L161" s="46"/>
      <c r="M161" s="213" t="s">
        <v>19</v>
      </c>
      <c r="N161" s="214" t="s">
        <v>41</v>
      </c>
      <c r="O161" s="86"/>
      <c r="P161" s="215">
        <f>O161*H161</f>
        <v>0</v>
      </c>
      <c r="Q161" s="215">
        <v>0.00031</v>
      </c>
      <c r="R161" s="215">
        <f>Q161*H161</f>
        <v>0.27000999999999997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120</v>
      </c>
      <c r="AT161" s="217" t="s">
        <v>116</v>
      </c>
      <c r="AU161" s="217" t="s">
        <v>80</v>
      </c>
      <c r="AY161" s="19" t="s">
        <v>114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0</v>
      </c>
      <c r="BL161" s="19" t="s">
        <v>120</v>
      </c>
      <c r="BM161" s="217" t="s">
        <v>248</v>
      </c>
    </row>
    <row r="162" s="2" customFormat="1">
      <c r="A162" s="40"/>
      <c r="B162" s="41"/>
      <c r="C162" s="42"/>
      <c r="D162" s="241" t="s">
        <v>128</v>
      </c>
      <c r="E162" s="42"/>
      <c r="F162" s="242" t="s">
        <v>249</v>
      </c>
      <c r="G162" s="42"/>
      <c r="H162" s="42"/>
      <c r="I162" s="243"/>
      <c r="J162" s="42"/>
      <c r="K162" s="42"/>
      <c r="L162" s="46"/>
      <c r="M162" s="244"/>
      <c r="N162" s="24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128</v>
      </c>
      <c r="AU162" s="19" t="s">
        <v>80</v>
      </c>
    </row>
    <row r="163" s="13" customFormat="1">
      <c r="A163" s="13"/>
      <c r="B163" s="219"/>
      <c r="C163" s="220"/>
      <c r="D163" s="221" t="s">
        <v>122</v>
      </c>
      <c r="E163" s="222" t="s">
        <v>19</v>
      </c>
      <c r="F163" s="223" t="s">
        <v>250</v>
      </c>
      <c r="G163" s="220"/>
      <c r="H163" s="222" t="s">
        <v>19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122</v>
      </c>
      <c r="AU163" s="229" t="s">
        <v>80</v>
      </c>
      <c r="AV163" s="13" t="s">
        <v>78</v>
      </c>
      <c r="AW163" s="13" t="s">
        <v>32</v>
      </c>
      <c r="AX163" s="13" t="s">
        <v>70</v>
      </c>
      <c r="AY163" s="229" t="s">
        <v>114</v>
      </c>
    </row>
    <row r="164" s="14" customFormat="1">
      <c r="A164" s="14"/>
      <c r="B164" s="230"/>
      <c r="C164" s="231"/>
      <c r="D164" s="221" t="s">
        <v>122</v>
      </c>
      <c r="E164" s="232" t="s">
        <v>19</v>
      </c>
      <c r="F164" s="233" t="s">
        <v>251</v>
      </c>
      <c r="G164" s="231"/>
      <c r="H164" s="234">
        <v>871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122</v>
      </c>
      <c r="AU164" s="240" t="s">
        <v>80</v>
      </c>
      <c r="AV164" s="14" t="s">
        <v>80</v>
      </c>
      <c r="AW164" s="14" t="s">
        <v>32</v>
      </c>
      <c r="AX164" s="14" t="s">
        <v>78</v>
      </c>
      <c r="AY164" s="240" t="s">
        <v>114</v>
      </c>
    </row>
    <row r="165" s="12" customFormat="1" ht="22.8" customHeight="1">
      <c r="A165" s="12"/>
      <c r="B165" s="190"/>
      <c r="C165" s="191"/>
      <c r="D165" s="192" t="s">
        <v>69</v>
      </c>
      <c r="E165" s="204" t="s">
        <v>171</v>
      </c>
      <c r="F165" s="204" t="s">
        <v>252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SUM(P166:P172)</f>
        <v>0</v>
      </c>
      <c r="Q165" s="198"/>
      <c r="R165" s="199">
        <f>SUM(R166:R172)</f>
        <v>0</v>
      </c>
      <c r="S165" s="198"/>
      <c r="T165" s="200">
        <f>SUM(T166:T172)</f>
        <v>17.205000000000002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78</v>
      </c>
      <c r="AT165" s="202" t="s">
        <v>69</v>
      </c>
      <c r="AU165" s="202" t="s">
        <v>78</v>
      </c>
      <c r="AY165" s="201" t="s">
        <v>114</v>
      </c>
      <c r="BK165" s="203">
        <f>SUM(BK166:BK172)</f>
        <v>0</v>
      </c>
    </row>
    <row r="166" s="2" customFormat="1" ht="37.8" customHeight="1">
      <c r="A166" s="40"/>
      <c r="B166" s="41"/>
      <c r="C166" s="206" t="s">
        <v>253</v>
      </c>
      <c r="D166" s="206" t="s">
        <v>116</v>
      </c>
      <c r="E166" s="207" t="s">
        <v>254</v>
      </c>
      <c r="F166" s="208" t="s">
        <v>255</v>
      </c>
      <c r="G166" s="209" t="s">
        <v>119</v>
      </c>
      <c r="H166" s="210">
        <v>1720.5</v>
      </c>
      <c r="I166" s="211"/>
      <c r="J166" s="212">
        <f>ROUND(I166*H166,2)</f>
        <v>0</v>
      </c>
      <c r="K166" s="208" t="s">
        <v>126</v>
      </c>
      <c r="L166" s="46"/>
      <c r="M166" s="213" t="s">
        <v>19</v>
      </c>
      <c r="N166" s="214" t="s">
        <v>41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0.01</v>
      </c>
      <c r="T166" s="216">
        <f>S166*H166</f>
        <v>17.205000000000002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120</v>
      </c>
      <c r="AT166" s="217" t="s">
        <v>116</v>
      </c>
      <c r="AU166" s="217" t="s">
        <v>80</v>
      </c>
      <c r="AY166" s="19" t="s">
        <v>114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120</v>
      </c>
      <c r="BM166" s="217" t="s">
        <v>256</v>
      </c>
    </row>
    <row r="167" s="2" customFormat="1">
      <c r="A167" s="40"/>
      <c r="B167" s="41"/>
      <c r="C167" s="42"/>
      <c r="D167" s="241" t="s">
        <v>128</v>
      </c>
      <c r="E167" s="42"/>
      <c r="F167" s="242" t="s">
        <v>257</v>
      </c>
      <c r="G167" s="42"/>
      <c r="H167" s="42"/>
      <c r="I167" s="243"/>
      <c r="J167" s="42"/>
      <c r="K167" s="42"/>
      <c r="L167" s="46"/>
      <c r="M167" s="244"/>
      <c r="N167" s="245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128</v>
      </c>
      <c r="AU167" s="19" t="s">
        <v>80</v>
      </c>
    </row>
    <row r="168" s="13" customFormat="1">
      <c r="A168" s="13"/>
      <c r="B168" s="219"/>
      <c r="C168" s="220"/>
      <c r="D168" s="221" t="s">
        <v>122</v>
      </c>
      <c r="E168" s="222" t="s">
        <v>19</v>
      </c>
      <c r="F168" s="223" t="s">
        <v>123</v>
      </c>
      <c r="G168" s="220"/>
      <c r="H168" s="222" t="s">
        <v>19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122</v>
      </c>
      <c r="AU168" s="229" t="s">
        <v>80</v>
      </c>
      <c r="AV168" s="13" t="s">
        <v>78</v>
      </c>
      <c r="AW168" s="13" t="s">
        <v>32</v>
      </c>
      <c r="AX168" s="13" t="s">
        <v>70</v>
      </c>
      <c r="AY168" s="229" t="s">
        <v>114</v>
      </c>
    </row>
    <row r="169" s="14" customFormat="1">
      <c r="A169" s="14"/>
      <c r="B169" s="230"/>
      <c r="C169" s="231"/>
      <c r="D169" s="221" t="s">
        <v>122</v>
      </c>
      <c r="E169" s="232" t="s">
        <v>19</v>
      </c>
      <c r="F169" s="233" t="s">
        <v>124</v>
      </c>
      <c r="G169" s="231"/>
      <c r="H169" s="234">
        <v>487.5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122</v>
      </c>
      <c r="AU169" s="240" t="s">
        <v>80</v>
      </c>
      <c r="AV169" s="14" t="s">
        <v>80</v>
      </c>
      <c r="AW169" s="14" t="s">
        <v>32</v>
      </c>
      <c r="AX169" s="14" t="s">
        <v>70</v>
      </c>
      <c r="AY169" s="240" t="s">
        <v>114</v>
      </c>
    </row>
    <row r="170" s="13" customFormat="1">
      <c r="A170" s="13"/>
      <c r="B170" s="219"/>
      <c r="C170" s="220"/>
      <c r="D170" s="221" t="s">
        <v>122</v>
      </c>
      <c r="E170" s="222" t="s">
        <v>19</v>
      </c>
      <c r="F170" s="223" t="s">
        <v>250</v>
      </c>
      <c r="G170" s="220"/>
      <c r="H170" s="222" t="s">
        <v>19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122</v>
      </c>
      <c r="AU170" s="229" t="s">
        <v>80</v>
      </c>
      <c r="AV170" s="13" t="s">
        <v>78</v>
      </c>
      <c r="AW170" s="13" t="s">
        <v>32</v>
      </c>
      <c r="AX170" s="13" t="s">
        <v>70</v>
      </c>
      <c r="AY170" s="229" t="s">
        <v>114</v>
      </c>
    </row>
    <row r="171" s="14" customFormat="1">
      <c r="A171" s="14"/>
      <c r="B171" s="230"/>
      <c r="C171" s="231"/>
      <c r="D171" s="221" t="s">
        <v>122</v>
      </c>
      <c r="E171" s="232" t="s">
        <v>19</v>
      </c>
      <c r="F171" s="233" t="s">
        <v>258</v>
      </c>
      <c r="G171" s="231"/>
      <c r="H171" s="234">
        <v>1233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122</v>
      </c>
      <c r="AU171" s="240" t="s">
        <v>80</v>
      </c>
      <c r="AV171" s="14" t="s">
        <v>80</v>
      </c>
      <c r="AW171" s="14" t="s">
        <v>32</v>
      </c>
      <c r="AX171" s="14" t="s">
        <v>70</v>
      </c>
      <c r="AY171" s="240" t="s">
        <v>114</v>
      </c>
    </row>
    <row r="172" s="15" customFormat="1">
      <c r="A172" s="15"/>
      <c r="B172" s="246"/>
      <c r="C172" s="247"/>
      <c r="D172" s="221" t="s">
        <v>122</v>
      </c>
      <c r="E172" s="248" t="s">
        <v>19</v>
      </c>
      <c r="F172" s="249" t="s">
        <v>146</v>
      </c>
      <c r="G172" s="247"/>
      <c r="H172" s="250">
        <v>1720.5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122</v>
      </c>
      <c r="AU172" s="256" t="s">
        <v>80</v>
      </c>
      <c r="AV172" s="15" t="s">
        <v>120</v>
      </c>
      <c r="AW172" s="15" t="s">
        <v>32</v>
      </c>
      <c r="AX172" s="15" t="s">
        <v>78</v>
      </c>
      <c r="AY172" s="256" t="s">
        <v>114</v>
      </c>
    </row>
    <row r="173" s="12" customFormat="1" ht="22.8" customHeight="1">
      <c r="A173" s="12"/>
      <c r="B173" s="190"/>
      <c r="C173" s="191"/>
      <c r="D173" s="192" t="s">
        <v>69</v>
      </c>
      <c r="E173" s="204" t="s">
        <v>259</v>
      </c>
      <c r="F173" s="204" t="s">
        <v>260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SUM(P174:P184)</f>
        <v>0</v>
      </c>
      <c r="Q173" s="198"/>
      <c r="R173" s="199">
        <f>SUM(R174:R184)</f>
        <v>0</v>
      </c>
      <c r="S173" s="198"/>
      <c r="T173" s="200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78</v>
      </c>
      <c r="AT173" s="202" t="s">
        <v>69</v>
      </c>
      <c r="AU173" s="202" t="s">
        <v>78</v>
      </c>
      <c r="AY173" s="201" t="s">
        <v>114</v>
      </c>
      <c r="BK173" s="203">
        <f>SUM(BK174:BK184)</f>
        <v>0</v>
      </c>
    </row>
    <row r="174" s="2" customFormat="1" ht="37.8" customHeight="1">
      <c r="A174" s="40"/>
      <c r="B174" s="41"/>
      <c r="C174" s="206" t="s">
        <v>261</v>
      </c>
      <c r="D174" s="206" t="s">
        <v>116</v>
      </c>
      <c r="E174" s="207" t="s">
        <v>262</v>
      </c>
      <c r="F174" s="208" t="s">
        <v>263</v>
      </c>
      <c r="G174" s="209" t="s">
        <v>166</v>
      </c>
      <c r="H174" s="210">
        <v>161.24100000000001</v>
      </c>
      <c r="I174" s="211"/>
      <c r="J174" s="212">
        <f>ROUND(I174*H174,2)</f>
        <v>0</v>
      </c>
      <c r="K174" s="208" t="s">
        <v>126</v>
      </c>
      <c r="L174" s="46"/>
      <c r="M174" s="213" t="s">
        <v>19</v>
      </c>
      <c r="N174" s="214" t="s">
        <v>41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120</v>
      </c>
      <c r="AT174" s="217" t="s">
        <v>116</v>
      </c>
      <c r="AU174" s="217" t="s">
        <v>80</v>
      </c>
      <c r="AY174" s="19" t="s">
        <v>114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120</v>
      </c>
      <c r="BM174" s="217" t="s">
        <v>264</v>
      </c>
    </row>
    <row r="175" s="2" customFormat="1">
      <c r="A175" s="40"/>
      <c r="B175" s="41"/>
      <c r="C175" s="42"/>
      <c r="D175" s="241" t="s">
        <v>128</v>
      </c>
      <c r="E175" s="42"/>
      <c r="F175" s="242" t="s">
        <v>265</v>
      </c>
      <c r="G175" s="42"/>
      <c r="H175" s="42"/>
      <c r="I175" s="243"/>
      <c r="J175" s="42"/>
      <c r="K175" s="42"/>
      <c r="L175" s="46"/>
      <c r="M175" s="244"/>
      <c r="N175" s="24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128</v>
      </c>
      <c r="AU175" s="19" t="s">
        <v>80</v>
      </c>
    </row>
    <row r="176" s="2" customFormat="1" ht="44.25" customHeight="1">
      <c r="A176" s="40"/>
      <c r="B176" s="41"/>
      <c r="C176" s="206" t="s">
        <v>266</v>
      </c>
      <c r="D176" s="206" t="s">
        <v>116</v>
      </c>
      <c r="E176" s="207" t="s">
        <v>267</v>
      </c>
      <c r="F176" s="208" t="s">
        <v>268</v>
      </c>
      <c r="G176" s="209" t="s">
        <v>166</v>
      </c>
      <c r="H176" s="210">
        <v>2257.3739999999998</v>
      </c>
      <c r="I176" s="211"/>
      <c r="J176" s="212">
        <f>ROUND(I176*H176,2)</f>
        <v>0</v>
      </c>
      <c r="K176" s="208" t="s">
        <v>126</v>
      </c>
      <c r="L176" s="46"/>
      <c r="M176" s="213" t="s">
        <v>19</v>
      </c>
      <c r="N176" s="214" t="s">
        <v>41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120</v>
      </c>
      <c r="AT176" s="217" t="s">
        <v>116</v>
      </c>
      <c r="AU176" s="217" t="s">
        <v>80</v>
      </c>
      <c r="AY176" s="19" t="s">
        <v>114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120</v>
      </c>
      <c r="BM176" s="217" t="s">
        <v>269</v>
      </c>
    </row>
    <row r="177" s="2" customFormat="1">
      <c r="A177" s="40"/>
      <c r="B177" s="41"/>
      <c r="C177" s="42"/>
      <c r="D177" s="241" t="s">
        <v>128</v>
      </c>
      <c r="E177" s="42"/>
      <c r="F177" s="242" t="s">
        <v>270</v>
      </c>
      <c r="G177" s="42"/>
      <c r="H177" s="42"/>
      <c r="I177" s="243"/>
      <c r="J177" s="42"/>
      <c r="K177" s="42"/>
      <c r="L177" s="46"/>
      <c r="M177" s="244"/>
      <c r="N177" s="245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128</v>
      </c>
      <c r="AU177" s="19" t="s">
        <v>80</v>
      </c>
    </row>
    <row r="178" s="14" customFormat="1">
      <c r="A178" s="14"/>
      <c r="B178" s="230"/>
      <c r="C178" s="231"/>
      <c r="D178" s="221" t="s">
        <v>122</v>
      </c>
      <c r="E178" s="231"/>
      <c r="F178" s="233" t="s">
        <v>271</v>
      </c>
      <c r="G178" s="231"/>
      <c r="H178" s="234">
        <v>2257.3739999999998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122</v>
      </c>
      <c r="AU178" s="240" t="s">
        <v>80</v>
      </c>
      <c r="AV178" s="14" t="s">
        <v>80</v>
      </c>
      <c r="AW178" s="14" t="s">
        <v>4</v>
      </c>
      <c r="AX178" s="14" t="s">
        <v>78</v>
      </c>
      <c r="AY178" s="240" t="s">
        <v>114</v>
      </c>
    </row>
    <row r="179" s="2" customFormat="1" ht="24.15" customHeight="1">
      <c r="A179" s="40"/>
      <c r="B179" s="41"/>
      <c r="C179" s="206" t="s">
        <v>272</v>
      </c>
      <c r="D179" s="206" t="s">
        <v>116</v>
      </c>
      <c r="E179" s="207" t="s">
        <v>273</v>
      </c>
      <c r="F179" s="208" t="s">
        <v>274</v>
      </c>
      <c r="G179" s="209" t="s">
        <v>166</v>
      </c>
      <c r="H179" s="210">
        <v>161.24100000000001</v>
      </c>
      <c r="I179" s="211"/>
      <c r="J179" s="212">
        <f>ROUND(I179*H179,2)</f>
        <v>0</v>
      </c>
      <c r="K179" s="208" t="s">
        <v>126</v>
      </c>
      <c r="L179" s="46"/>
      <c r="M179" s="213" t="s">
        <v>19</v>
      </c>
      <c r="N179" s="214" t="s">
        <v>41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120</v>
      </c>
      <c r="AT179" s="217" t="s">
        <v>116</v>
      </c>
      <c r="AU179" s="217" t="s">
        <v>80</v>
      </c>
      <c r="AY179" s="19" t="s">
        <v>114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0</v>
      </c>
      <c r="BL179" s="19" t="s">
        <v>120</v>
      </c>
      <c r="BM179" s="217" t="s">
        <v>275</v>
      </c>
    </row>
    <row r="180" s="2" customFormat="1">
      <c r="A180" s="40"/>
      <c r="B180" s="41"/>
      <c r="C180" s="42"/>
      <c r="D180" s="241" t="s">
        <v>128</v>
      </c>
      <c r="E180" s="42"/>
      <c r="F180" s="242" t="s">
        <v>276</v>
      </c>
      <c r="G180" s="42"/>
      <c r="H180" s="42"/>
      <c r="I180" s="243"/>
      <c r="J180" s="42"/>
      <c r="K180" s="42"/>
      <c r="L180" s="46"/>
      <c r="M180" s="244"/>
      <c r="N180" s="24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128</v>
      </c>
      <c r="AU180" s="19" t="s">
        <v>80</v>
      </c>
    </row>
    <row r="181" s="2" customFormat="1" ht="44.25" customHeight="1">
      <c r="A181" s="40"/>
      <c r="B181" s="41"/>
      <c r="C181" s="206" t="s">
        <v>277</v>
      </c>
      <c r="D181" s="206" t="s">
        <v>116</v>
      </c>
      <c r="E181" s="207" t="s">
        <v>278</v>
      </c>
      <c r="F181" s="208" t="s">
        <v>279</v>
      </c>
      <c r="G181" s="209" t="s">
        <v>166</v>
      </c>
      <c r="H181" s="210">
        <v>131.625</v>
      </c>
      <c r="I181" s="211"/>
      <c r="J181" s="212">
        <f>ROUND(I181*H181,2)</f>
        <v>0</v>
      </c>
      <c r="K181" s="208" t="s">
        <v>126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120</v>
      </c>
      <c r="AT181" s="217" t="s">
        <v>116</v>
      </c>
      <c r="AU181" s="217" t="s">
        <v>80</v>
      </c>
      <c r="AY181" s="19" t="s">
        <v>114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120</v>
      </c>
      <c r="BM181" s="217" t="s">
        <v>280</v>
      </c>
    </row>
    <row r="182" s="2" customFormat="1">
      <c r="A182" s="40"/>
      <c r="B182" s="41"/>
      <c r="C182" s="42"/>
      <c r="D182" s="241" t="s">
        <v>128</v>
      </c>
      <c r="E182" s="42"/>
      <c r="F182" s="242" t="s">
        <v>281</v>
      </c>
      <c r="G182" s="42"/>
      <c r="H182" s="42"/>
      <c r="I182" s="243"/>
      <c r="J182" s="42"/>
      <c r="K182" s="42"/>
      <c r="L182" s="46"/>
      <c r="M182" s="244"/>
      <c r="N182" s="24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128</v>
      </c>
      <c r="AU182" s="19" t="s">
        <v>80</v>
      </c>
    </row>
    <row r="183" s="2" customFormat="1" ht="44.25" customHeight="1">
      <c r="A183" s="40"/>
      <c r="B183" s="41"/>
      <c r="C183" s="206" t="s">
        <v>282</v>
      </c>
      <c r="D183" s="206" t="s">
        <v>116</v>
      </c>
      <c r="E183" s="207" t="s">
        <v>283</v>
      </c>
      <c r="F183" s="208" t="s">
        <v>284</v>
      </c>
      <c r="G183" s="209" t="s">
        <v>166</v>
      </c>
      <c r="H183" s="210">
        <v>9.8000000000000007</v>
      </c>
      <c r="I183" s="211"/>
      <c r="J183" s="212">
        <f>ROUND(I183*H183,2)</f>
        <v>0</v>
      </c>
      <c r="K183" s="208" t="s">
        <v>126</v>
      </c>
      <c r="L183" s="46"/>
      <c r="M183" s="213" t="s">
        <v>19</v>
      </c>
      <c r="N183" s="214" t="s">
        <v>41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120</v>
      </c>
      <c r="AT183" s="217" t="s">
        <v>116</v>
      </c>
      <c r="AU183" s="217" t="s">
        <v>80</v>
      </c>
      <c r="AY183" s="19" t="s">
        <v>114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120</v>
      </c>
      <c r="BM183" s="217" t="s">
        <v>285</v>
      </c>
    </row>
    <row r="184" s="2" customFormat="1">
      <c r="A184" s="40"/>
      <c r="B184" s="41"/>
      <c r="C184" s="42"/>
      <c r="D184" s="241" t="s">
        <v>128</v>
      </c>
      <c r="E184" s="42"/>
      <c r="F184" s="242" t="s">
        <v>286</v>
      </c>
      <c r="G184" s="42"/>
      <c r="H184" s="42"/>
      <c r="I184" s="243"/>
      <c r="J184" s="42"/>
      <c r="K184" s="42"/>
      <c r="L184" s="46"/>
      <c r="M184" s="244"/>
      <c r="N184" s="24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128</v>
      </c>
      <c r="AU184" s="19" t="s">
        <v>80</v>
      </c>
    </row>
    <row r="185" s="12" customFormat="1" ht="25.92" customHeight="1">
      <c r="A185" s="12"/>
      <c r="B185" s="190"/>
      <c r="C185" s="191"/>
      <c r="D185" s="192" t="s">
        <v>69</v>
      </c>
      <c r="E185" s="193" t="s">
        <v>287</v>
      </c>
      <c r="F185" s="193" t="s">
        <v>288</v>
      </c>
      <c r="G185" s="191"/>
      <c r="H185" s="191"/>
      <c r="I185" s="194"/>
      <c r="J185" s="195">
        <f>BK185</f>
        <v>0</v>
      </c>
      <c r="K185" s="191"/>
      <c r="L185" s="196"/>
      <c r="M185" s="197"/>
      <c r="N185" s="198"/>
      <c r="O185" s="198"/>
      <c r="P185" s="199">
        <f>P186</f>
        <v>0</v>
      </c>
      <c r="Q185" s="198"/>
      <c r="R185" s="199">
        <f>R186</f>
        <v>1.3053498000000001</v>
      </c>
      <c r="S185" s="198"/>
      <c r="T185" s="200">
        <f>T186</f>
        <v>2.6106996000000002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80</v>
      </c>
      <c r="AT185" s="202" t="s">
        <v>69</v>
      </c>
      <c r="AU185" s="202" t="s">
        <v>70</v>
      </c>
      <c r="AY185" s="201" t="s">
        <v>114</v>
      </c>
      <c r="BK185" s="203">
        <f>BK186</f>
        <v>0</v>
      </c>
    </row>
    <row r="186" s="12" customFormat="1" ht="22.8" customHeight="1">
      <c r="A186" s="12"/>
      <c r="B186" s="190"/>
      <c r="C186" s="191"/>
      <c r="D186" s="192" t="s">
        <v>69</v>
      </c>
      <c r="E186" s="204" t="s">
        <v>289</v>
      </c>
      <c r="F186" s="204" t="s">
        <v>290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SUM(P187:P193)</f>
        <v>0</v>
      </c>
      <c r="Q186" s="198"/>
      <c r="R186" s="199">
        <f>SUM(R187:R193)</f>
        <v>1.3053498000000001</v>
      </c>
      <c r="S186" s="198"/>
      <c r="T186" s="200">
        <f>SUM(T187:T193)</f>
        <v>2.6106996000000002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80</v>
      </c>
      <c r="AT186" s="202" t="s">
        <v>69</v>
      </c>
      <c r="AU186" s="202" t="s">
        <v>78</v>
      </c>
      <c r="AY186" s="201" t="s">
        <v>114</v>
      </c>
      <c r="BK186" s="203">
        <f>SUM(BK187:BK193)</f>
        <v>0</v>
      </c>
    </row>
    <row r="187" s="2" customFormat="1" ht="37.8" customHeight="1">
      <c r="A187" s="40"/>
      <c r="B187" s="41"/>
      <c r="C187" s="206" t="s">
        <v>291</v>
      </c>
      <c r="D187" s="206" t="s">
        <v>116</v>
      </c>
      <c r="E187" s="207" t="s">
        <v>292</v>
      </c>
      <c r="F187" s="208" t="s">
        <v>293</v>
      </c>
      <c r="G187" s="209" t="s">
        <v>119</v>
      </c>
      <c r="H187" s="210">
        <v>115.62000000000001</v>
      </c>
      <c r="I187" s="211"/>
      <c r="J187" s="212">
        <f>ROUND(I187*H187,2)</f>
        <v>0</v>
      </c>
      <c r="K187" s="208" t="s">
        <v>126</v>
      </c>
      <c r="L187" s="46"/>
      <c r="M187" s="213" t="s">
        <v>19</v>
      </c>
      <c r="N187" s="214" t="s">
        <v>41</v>
      </c>
      <c r="O187" s="86"/>
      <c r="P187" s="215">
        <f>O187*H187</f>
        <v>0</v>
      </c>
      <c r="Q187" s="215">
        <v>0.01129</v>
      </c>
      <c r="R187" s="215">
        <f>Q187*H187</f>
        <v>1.3053498000000001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216</v>
      </c>
      <c r="AT187" s="217" t="s">
        <v>116</v>
      </c>
      <c r="AU187" s="217" t="s">
        <v>80</v>
      </c>
      <c r="AY187" s="19" t="s">
        <v>114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216</v>
      </c>
      <c r="BM187" s="217" t="s">
        <v>294</v>
      </c>
    </row>
    <row r="188" s="2" customFormat="1">
      <c r="A188" s="40"/>
      <c r="B188" s="41"/>
      <c r="C188" s="42"/>
      <c r="D188" s="241" t="s">
        <v>128</v>
      </c>
      <c r="E188" s="42"/>
      <c r="F188" s="242" t="s">
        <v>295</v>
      </c>
      <c r="G188" s="42"/>
      <c r="H188" s="42"/>
      <c r="I188" s="243"/>
      <c r="J188" s="42"/>
      <c r="K188" s="42"/>
      <c r="L188" s="46"/>
      <c r="M188" s="244"/>
      <c r="N188" s="24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128</v>
      </c>
      <c r="AU188" s="19" t="s">
        <v>80</v>
      </c>
    </row>
    <row r="189" s="13" customFormat="1">
      <c r="A189" s="13"/>
      <c r="B189" s="219"/>
      <c r="C189" s="220"/>
      <c r="D189" s="221" t="s">
        <v>122</v>
      </c>
      <c r="E189" s="222" t="s">
        <v>19</v>
      </c>
      <c r="F189" s="223" t="s">
        <v>296</v>
      </c>
      <c r="G189" s="220"/>
      <c r="H189" s="222" t="s">
        <v>19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122</v>
      </c>
      <c r="AU189" s="229" t="s">
        <v>80</v>
      </c>
      <c r="AV189" s="13" t="s">
        <v>78</v>
      </c>
      <c r="AW189" s="13" t="s">
        <v>32</v>
      </c>
      <c r="AX189" s="13" t="s">
        <v>70</v>
      </c>
      <c r="AY189" s="229" t="s">
        <v>114</v>
      </c>
    </row>
    <row r="190" s="13" customFormat="1">
      <c r="A190" s="13"/>
      <c r="B190" s="219"/>
      <c r="C190" s="220"/>
      <c r="D190" s="221" t="s">
        <v>122</v>
      </c>
      <c r="E190" s="222" t="s">
        <v>19</v>
      </c>
      <c r="F190" s="223" t="s">
        <v>297</v>
      </c>
      <c r="G190" s="220"/>
      <c r="H190" s="222" t="s">
        <v>19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122</v>
      </c>
      <c r="AU190" s="229" t="s">
        <v>80</v>
      </c>
      <c r="AV190" s="13" t="s">
        <v>78</v>
      </c>
      <c r="AW190" s="13" t="s">
        <v>32</v>
      </c>
      <c r="AX190" s="13" t="s">
        <v>70</v>
      </c>
      <c r="AY190" s="229" t="s">
        <v>114</v>
      </c>
    </row>
    <row r="191" s="14" customFormat="1">
      <c r="A191" s="14"/>
      <c r="B191" s="230"/>
      <c r="C191" s="231"/>
      <c r="D191" s="221" t="s">
        <v>122</v>
      </c>
      <c r="E191" s="232" t="s">
        <v>19</v>
      </c>
      <c r="F191" s="233" t="s">
        <v>298</v>
      </c>
      <c r="G191" s="231"/>
      <c r="H191" s="234">
        <v>115.62000000000001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122</v>
      </c>
      <c r="AU191" s="240" t="s">
        <v>80</v>
      </c>
      <c r="AV191" s="14" t="s">
        <v>80</v>
      </c>
      <c r="AW191" s="14" t="s">
        <v>32</v>
      </c>
      <c r="AX191" s="14" t="s">
        <v>78</v>
      </c>
      <c r="AY191" s="240" t="s">
        <v>114</v>
      </c>
    </row>
    <row r="192" s="2" customFormat="1" ht="44.25" customHeight="1">
      <c r="A192" s="40"/>
      <c r="B192" s="41"/>
      <c r="C192" s="206" t="s">
        <v>299</v>
      </c>
      <c r="D192" s="206" t="s">
        <v>116</v>
      </c>
      <c r="E192" s="207" t="s">
        <v>300</v>
      </c>
      <c r="F192" s="208" t="s">
        <v>301</v>
      </c>
      <c r="G192" s="209" t="s">
        <v>119</v>
      </c>
      <c r="H192" s="210">
        <v>115.62000000000001</v>
      </c>
      <c r="I192" s="211"/>
      <c r="J192" s="212">
        <f>ROUND(I192*H192,2)</f>
        <v>0</v>
      </c>
      <c r="K192" s="208" t="s">
        <v>126</v>
      </c>
      <c r="L192" s="46"/>
      <c r="M192" s="213" t="s">
        <v>19</v>
      </c>
      <c r="N192" s="214" t="s">
        <v>41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0.022579999999999999</v>
      </c>
      <c r="T192" s="216">
        <f>S192*H192</f>
        <v>2.6106996000000002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216</v>
      </c>
      <c r="AT192" s="217" t="s">
        <v>116</v>
      </c>
      <c r="AU192" s="217" t="s">
        <v>80</v>
      </c>
      <c r="AY192" s="19" t="s">
        <v>114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216</v>
      </c>
      <c r="BM192" s="217" t="s">
        <v>302</v>
      </c>
    </row>
    <row r="193" s="2" customFormat="1">
      <c r="A193" s="40"/>
      <c r="B193" s="41"/>
      <c r="C193" s="42"/>
      <c r="D193" s="241" t="s">
        <v>128</v>
      </c>
      <c r="E193" s="42"/>
      <c r="F193" s="242" t="s">
        <v>303</v>
      </c>
      <c r="G193" s="42"/>
      <c r="H193" s="42"/>
      <c r="I193" s="243"/>
      <c r="J193" s="42"/>
      <c r="K193" s="42"/>
      <c r="L193" s="46"/>
      <c r="M193" s="267"/>
      <c r="N193" s="268"/>
      <c r="O193" s="269"/>
      <c r="P193" s="269"/>
      <c r="Q193" s="269"/>
      <c r="R193" s="269"/>
      <c r="S193" s="269"/>
      <c r="T193" s="27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128</v>
      </c>
      <c r="AU193" s="19" t="s">
        <v>80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skThbBfuE2nIig+GaxE7tTty0AIfTy7HTOk5hELxNUvJ9gLO217C+oFLK1g7dx04xpWiwEox6AV/jHIG3OXkpA==" hashValue="qDBse8Oxi7r3iMLzP82YmbbDYhPLu1uJ971AZ/FlScpH97WBLIKBtpafYh+IiDBRmcTKybEq68E5vxTyBXHYbQ==" algorithmName="SHA-512" password="CC35"/>
  <autoFilter ref="C86:K19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4" r:id="rId1" display="https://podminky.urs.cz/item/CS_URS_2024_01/113107149.R00"/>
    <hyperlink ref="F98" r:id="rId2" display="https://podminky.urs.cz/item/CS_URS_2024_01/122351102"/>
    <hyperlink ref="F102" r:id="rId3" display="https://podminky.urs.cz/item/CS_URS_2024_01/132251103"/>
    <hyperlink ref="F109" r:id="rId4" display="https://podminky.urs.cz/item/CS_URS_2024_01/162751117"/>
    <hyperlink ref="F112" r:id="rId5" display="https://podminky.urs.cz/item/CS_URS_2024_01/167111101"/>
    <hyperlink ref="F114" r:id="rId6" display="https://podminky.urs.cz/item/CS_URS_2024_01/171152501"/>
    <hyperlink ref="F118" r:id="rId7" display="https://podminky.urs.cz/item/CS_URS_2024_01/171201231"/>
    <hyperlink ref="F122" r:id="rId8" display="https://podminky.urs.cz/item/CS_URS_2024_01/174111101"/>
    <hyperlink ref="F133" r:id="rId9" display="https://podminky.urs.cz/item/CS_URS_2024_01/183106614"/>
    <hyperlink ref="F140" r:id="rId10" display="https://podminky.urs.cz/item/CS_URS_2024_01/213141112"/>
    <hyperlink ref="F149" r:id="rId11" display="https://podminky.urs.cz/item/CS_URS_2024_01/564741101"/>
    <hyperlink ref="F151" r:id="rId12" display="https://podminky.urs.cz/item/CS_URS_2024_01/564801011"/>
    <hyperlink ref="F153" r:id="rId13" display="https://podminky.urs.cz/item/CS_URS_2024_01/565191111"/>
    <hyperlink ref="F162" r:id="rId14" display="https://podminky.urs.cz/item/CS_URS_2024_01/589811111"/>
    <hyperlink ref="F167" r:id="rId15" display="https://podminky.urs.cz/item/CS_URS_2024_01/938908421"/>
    <hyperlink ref="F175" r:id="rId16" display="https://podminky.urs.cz/item/CS_URS_2024_01/997002511"/>
    <hyperlink ref="F177" r:id="rId17" display="https://podminky.urs.cz/item/CS_URS_2024_01/997002519"/>
    <hyperlink ref="F180" r:id="rId18" display="https://podminky.urs.cz/item/CS_URS_2024_01/997002611"/>
    <hyperlink ref="F182" r:id="rId19" display="https://podminky.urs.cz/item/CS_URS_2024_01/997013813"/>
    <hyperlink ref="F184" r:id="rId20" display="https://podminky.urs.cz/item/CS_URS_2024_01/997221645"/>
    <hyperlink ref="F188" r:id="rId21" display="https://podminky.urs.cz/item/CS_URS_2024_01/762511214"/>
    <hyperlink ref="F193" r:id="rId22" display="https://podminky.urs.cz/item/CS_URS_2024_01/76251189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SPORTOVIŠTĚ ZŠ HORNÍ 16 - BRNO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9. 5. 2024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ROUND((SUM(BE83:BE95)),  2)</f>
        <v>0</v>
      </c>
      <c r="G33" s="40"/>
      <c r="H33" s="40"/>
      <c r="I33" s="150">
        <v>0.20999999999999999</v>
      </c>
      <c r="J33" s="149">
        <f>ROUND(((SUM(BE83:BE95))*I33),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ROUND((SUM(BF83:BF95)),  2)</f>
        <v>0</v>
      </c>
      <c r="G34" s="40"/>
      <c r="H34" s="40"/>
      <c r="I34" s="150">
        <v>0.12</v>
      </c>
      <c r="J34" s="149">
        <f>ROUND(((SUM(BF83:BF95))*I34),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ROUND((SUM(BG83:BG95)),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ROUND((SUM(BH83:BH95)),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ROUND((SUM(BI83:BI95)),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SPORTOVIŠTĚ ZŠ HORNÍ 16 - BRNO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01_01 -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9. 5. 2024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Základní škola a mateřská škola Brno, Horní 16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88</v>
      </c>
      <c r="D57" s="164"/>
      <c r="E57" s="164"/>
      <c r="F57" s="164"/>
      <c r="G57" s="164"/>
      <c r="H57" s="164"/>
      <c r="I57" s="164"/>
      <c r="J57" s="165" t="s">
        <v>89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90</v>
      </c>
    </row>
    <row r="60" s="9" customFormat="1" ht="24.96" customHeight="1">
      <c r="A60" s="9"/>
      <c r="B60" s="167"/>
      <c r="C60" s="168"/>
      <c r="D60" s="169" t="s">
        <v>305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306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307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308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99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OPRAVA SPORTOVIŠTĚ ZŠ HORNÍ 16 - BRNO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01_01 -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9. 5. 2024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Základní škola a mateřská škola Brno, Horní 16</v>
      </c>
      <c r="G79" s="42"/>
      <c r="H79" s="42"/>
      <c r="I79" s="34" t="s">
        <v>31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33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100</v>
      </c>
      <c r="D82" s="182" t="s">
        <v>55</v>
      </c>
      <c r="E82" s="182" t="s">
        <v>51</v>
      </c>
      <c r="F82" s="182" t="s">
        <v>52</v>
      </c>
      <c r="G82" s="182" t="s">
        <v>101</v>
      </c>
      <c r="H82" s="182" t="s">
        <v>102</v>
      </c>
      <c r="I82" s="182" t="s">
        <v>103</v>
      </c>
      <c r="J82" s="182" t="s">
        <v>89</v>
      </c>
      <c r="K82" s="183" t="s">
        <v>104</v>
      </c>
      <c r="L82" s="184"/>
      <c r="M82" s="94" t="s">
        <v>19</v>
      </c>
      <c r="N82" s="95" t="s">
        <v>40</v>
      </c>
      <c r="O82" s="95" t="s">
        <v>105</v>
      </c>
      <c r="P82" s="95" t="s">
        <v>106</v>
      </c>
      <c r="Q82" s="95" t="s">
        <v>107</v>
      </c>
      <c r="R82" s="95" t="s">
        <v>108</v>
      </c>
      <c r="S82" s="95" t="s">
        <v>109</v>
      </c>
      <c r="T82" s="96" t="s">
        <v>110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111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69</v>
      </c>
      <c r="AU83" s="19" t="s">
        <v>90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69</v>
      </c>
      <c r="E84" s="193" t="s">
        <v>82</v>
      </c>
      <c r="F84" s="193" t="s">
        <v>309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P85+P90+P93</f>
        <v>0</v>
      </c>
      <c r="Q84" s="198"/>
      <c r="R84" s="199">
        <f>R85+R90+R93</f>
        <v>0</v>
      </c>
      <c r="S84" s="198"/>
      <c r="T84" s="200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147</v>
      </c>
      <c r="AT84" s="202" t="s">
        <v>69</v>
      </c>
      <c r="AU84" s="202" t="s">
        <v>70</v>
      </c>
      <c r="AY84" s="201" t="s">
        <v>114</v>
      </c>
      <c r="BK84" s="203">
        <f>BK85+BK90+BK93</f>
        <v>0</v>
      </c>
    </row>
    <row r="85" s="12" customFormat="1" ht="22.8" customHeight="1">
      <c r="A85" s="12"/>
      <c r="B85" s="190"/>
      <c r="C85" s="191"/>
      <c r="D85" s="192" t="s">
        <v>69</v>
      </c>
      <c r="E85" s="204" t="s">
        <v>310</v>
      </c>
      <c r="F85" s="204" t="s">
        <v>311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147</v>
      </c>
      <c r="AT85" s="202" t="s">
        <v>69</v>
      </c>
      <c r="AU85" s="202" t="s">
        <v>78</v>
      </c>
      <c r="AY85" s="201" t="s">
        <v>114</v>
      </c>
      <c r="BK85" s="203">
        <f>SUM(BK86:BK89)</f>
        <v>0</v>
      </c>
    </row>
    <row r="86" s="2" customFormat="1" ht="24.15" customHeight="1">
      <c r="A86" s="40"/>
      <c r="B86" s="41"/>
      <c r="C86" s="206" t="s">
        <v>78</v>
      </c>
      <c r="D86" s="206" t="s">
        <v>116</v>
      </c>
      <c r="E86" s="207" t="s">
        <v>312</v>
      </c>
      <c r="F86" s="208" t="s">
        <v>313</v>
      </c>
      <c r="G86" s="209" t="s">
        <v>314</v>
      </c>
      <c r="H86" s="210">
        <v>1</v>
      </c>
      <c r="I86" s="211"/>
      <c r="J86" s="212">
        <f>ROUND(I86*H86,2)</f>
        <v>0</v>
      </c>
      <c r="K86" s="208" t="s">
        <v>126</v>
      </c>
      <c r="L86" s="46"/>
      <c r="M86" s="213" t="s">
        <v>19</v>
      </c>
      <c r="N86" s="214" t="s">
        <v>41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315</v>
      </c>
      <c r="AT86" s="217" t="s">
        <v>116</v>
      </c>
      <c r="AU86" s="217" t="s">
        <v>80</v>
      </c>
      <c r="AY86" s="19" t="s">
        <v>114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315</v>
      </c>
      <c r="BM86" s="217" t="s">
        <v>316</v>
      </c>
    </row>
    <row r="87" s="2" customFormat="1">
      <c r="A87" s="40"/>
      <c r="B87" s="41"/>
      <c r="C87" s="42"/>
      <c r="D87" s="241" t="s">
        <v>128</v>
      </c>
      <c r="E87" s="42"/>
      <c r="F87" s="242" t="s">
        <v>317</v>
      </c>
      <c r="G87" s="42"/>
      <c r="H87" s="42"/>
      <c r="I87" s="243"/>
      <c r="J87" s="42"/>
      <c r="K87" s="42"/>
      <c r="L87" s="46"/>
      <c r="M87" s="244"/>
      <c r="N87" s="245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128</v>
      </c>
      <c r="AU87" s="19" t="s">
        <v>80</v>
      </c>
    </row>
    <row r="88" s="2" customFormat="1" ht="24.15" customHeight="1">
      <c r="A88" s="40"/>
      <c r="B88" s="41"/>
      <c r="C88" s="206" t="s">
        <v>80</v>
      </c>
      <c r="D88" s="206" t="s">
        <v>116</v>
      </c>
      <c r="E88" s="207" t="s">
        <v>318</v>
      </c>
      <c r="F88" s="208" t="s">
        <v>319</v>
      </c>
      <c r="G88" s="209" t="s">
        <v>314</v>
      </c>
      <c r="H88" s="210">
        <v>1</v>
      </c>
      <c r="I88" s="211"/>
      <c r="J88" s="212">
        <f>ROUND(I88*H88,2)</f>
        <v>0</v>
      </c>
      <c r="K88" s="208" t="s">
        <v>126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315</v>
      </c>
      <c r="AT88" s="217" t="s">
        <v>116</v>
      </c>
      <c r="AU88" s="217" t="s">
        <v>80</v>
      </c>
      <c r="AY88" s="19" t="s">
        <v>114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315</v>
      </c>
      <c r="BM88" s="217" t="s">
        <v>320</v>
      </c>
    </row>
    <row r="89" s="2" customFormat="1">
      <c r="A89" s="40"/>
      <c r="B89" s="41"/>
      <c r="C89" s="42"/>
      <c r="D89" s="241" t="s">
        <v>128</v>
      </c>
      <c r="E89" s="42"/>
      <c r="F89" s="242" t="s">
        <v>321</v>
      </c>
      <c r="G89" s="42"/>
      <c r="H89" s="42"/>
      <c r="I89" s="243"/>
      <c r="J89" s="42"/>
      <c r="K89" s="42"/>
      <c r="L89" s="46"/>
      <c r="M89" s="244"/>
      <c r="N89" s="24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80</v>
      </c>
    </row>
    <row r="90" s="12" customFormat="1" ht="22.8" customHeight="1">
      <c r="A90" s="12"/>
      <c r="B90" s="190"/>
      <c r="C90" s="191"/>
      <c r="D90" s="192" t="s">
        <v>69</v>
      </c>
      <c r="E90" s="204" t="s">
        <v>322</v>
      </c>
      <c r="F90" s="204" t="s">
        <v>323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147</v>
      </c>
      <c r="AT90" s="202" t="s">
        <v>69</v>
      </c>
      <c r="AU90" s="202" t="s">
        <v>78</v>
      </c>
      <c r="AY90" s="201" t="s">
        <v>114</v>
      </c>
      <c r="BK90" s="203">
        <f>SUM(BK91:BK92)</f>
        <v>0</v>
      </c>
    </row>
    <row r="91" s="2" customFormat="1" ht="24.15" customHeight="1">
      <c r="A91" s="40"/>
      <c r="B91" s="41"/>
      <c r="C91" s="206" t="s">
        <v>131</v>
      </c>
      <c r="D91" s="206" t="s">
        <v>116</v>
      </c>
      <c r="E91" s="207" t="s">
        <v>324</v>
      </c>
      <c r="F91" s="208" t="s">
        <v>323</v>
      </c>
      <c r="G91" s="209" t="s">
        <v>314</v>
      </c>
      <c r="H91" s="210">
        <v>1</v>
      </c>
      <c r="I91" s="211"/>
      <c r="J91" s="212">
        <f>ROUND(I91*H91,2)</f>
        <v>0</v>
      </c>
      <c r="K91" s="208" t="s">
        <v>126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315</v>
      </c>
      <c r="AT91" s="217" t="s">
        <v>116</v>
      </c>
      <c r="AU91" s="217" t="s">
        <v>80</v>
      </c>
      <c r="AY91" s="19" t="s">
        <v>114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315</v>
      </c>
      <c r="BM91" s="217" t="s">
        <v>325</v>
      </c>
    </row>
    <row r="92" s="2" customFormat="1">
      <c r="A92" s="40"/>
      <c r="B92" s="41"/>
      <c r="C92" s="42"/>
      <c r="D92" s="241" t="s">
        <v>128</v>
      </c>
      <c r="E92" s="42"/>
      <c r="F92" s="242" t="s">
        <v>326</v>
      </c>
      <c r="G92" s="42"/>
      <c r="H92" s="42"/>
      <c r="I92" s="243"/>
      <c r="J92" s="42"/>
      <c r="K92" s="42"/>
      <c r="L92" s="46"/>
      <c r="M92" s="244"/>
      <c r="N92" s="24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80</v>
      </c>
    </row>
    <row r="93" s="12" customFormat="1" ht="22.8" customHeight="1">
      <c r="A93" s="12"/>
      <c r="B93" s="190"/>
      <c r="C93" s="191"/>
      <c r="D93" s="192" t="s">
        <v>69</v>
      </c>
      <c r="E93" s="204" t="s">
        <v>327</v>
      </c>
      <c r="F93" s="204" t="s">
        <v>328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0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147</v>
      </c>
      <c r="AT93" s="202" t="s">
        <v>69</v>
      </c>
      <c r="AU93" s="202" t="s">
        <v>78</v>
      </c>
      <c r="AY93" s="201" t="s">
        <v>114</v>
      </c>
      <c r="BK93" s="203">
        <f>SUM(BK94:BK95)</f>
        <v>0</v>
      </c>
    </row>
    <row r="94" s="2" customFormat="1" ht="24.15" customHeight="1">
      <c r="A94" s="40"/>
      <c r="B94" s="41"/>
      <c r="C94" s="206" t="s">
        <v>120</v>
      </c>
      <c r="D94" s="206" t="s">
        <v>116</v>
      </c>
      <c r="E94" s="207" t="s">
        <v>329</v>
      </c>
      <c r="F94" s="208" t="s">
        <v>330</v>
      </c>
      <c r="G94" s="209" t="s">
        <v>314</v>
      </c>
      <c r="H94" s="210">
        <v>1</v>
      </c>
      <c r="I94" s="211"/>
      <c r="J94" s="212">
        <f>ROUND(I94*H94,2)</f>
        <v>0</v>
      </c>
      <c r="K94" s="208" t="s">
        <v>126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315</v>
      </c>
      <c r="AT94" s="217" t="s">
        <v>116</v>
      </c>
      <c r="AU94" s="217" t="s">
        <v>80</v>
      </c>
      <c r="AY94" s="19" t="s">
        <v>114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315</v>
      </c>
      <c r="BM94" s="217" t="s">
        <v>331</v>
      </c>
    </row>
    <row r="95" s="2" customFormat="1">
      <c r="A95" s="40"/>
      <c r="B95" s="41"/>
      <c r="C95" s="42"/>
      <c r="D95" s="241" t="s">
        <v>128</v>
      </c>
      <c r="E95" s="42"/>
      <c r="F95" s="242" t="s">
        <v>332</v>
      </c>
      <c r="G95" s="42"/>
      <c r="H95" s="42"/>
      <c r="I95" s="243"/>
      <c r="J95" s="42"/>
      <c r="K95" s="42"/>
      <c r="L95" s="46"/>
      <c r="M95" s="267"/>
      <c r="N95" s="268"/>
      <c r="O95" s="269"/>
      <c r="P95" s="269"/>
      <c r="Q95" s="269"/>
      <c r="R95" s="269"/>
      <c r="S95" s="269"/>
      <c r="T95" s="27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80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RpLC6soz/cE2XW/01oClD3sKs0CkQZ7AjqM61e5CHrx5AQ1RtoLlGaSq4ZZBCBYlAmDDgVThYxCDCIOyXIkzng==" hashValue="JehpAJETkn05XeSkkML9y/uqV1tSsfnWsbkkM8c7J3ibUj5qB+IkRBt5NAwW9NFnComML65MpiXshU3ilCrBDQ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2103000"/>
    <hyperlink ref="F89" r:id="rId2" display="https://podminky.urs.cz/item/CS_URS_2024_01/013254000"/>
    <hyperlink ref="F92" r:id="rId3" display="https://podminky.urs.cz/item/CS_URS_2024_01/030001000"/>
    <hyperlink ref="F95" r:id="rId4" display="https://podminky.urs.cz/item/CS_URS_2024_01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333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334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335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336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337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338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339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340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341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342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343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77</v>
      </c>
      <c r="F18" s="282" t="s">
        <v>344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345</v>
      </c>
      <c r="F19" s="282" t="s">
        <v>346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347</v>
      </c>
      <c r="F20" s="282" t="s">
        <v>348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349</v>
      </c>
      <c r="F21" s="282" t="s">
        <v>350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351</v>
      </c>
      <c r="F22" s="282" t="s">
        <v>352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353</v>
      </c>
      <c r="F23" s="282" t="s">
        <v>354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355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356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357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358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359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360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361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362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363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100</v>
      </c>
      <c r="F36" s="282"/>
      <c r="G36" s="282" t="s">
        <v>364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365</v>
      </c>
      <c r="F37" s="282"/>
      <c r="G37" s="282" t="s">
        <v>366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51</v>
      </c>
      <c r="F38" s="282"/>
      <c r="G38" s="282" t="s">
        <v>367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52</v>
      </c>
      <c r="F39" s="282"/>
      <c r="G39" s="282" t="s">
        <v>368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101</v>
      </c>
      <c r="F40" s="282"/>
      <c r="G40" s="282" t="s">
        <v>369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102</v>
      </c>
      <c r="F41" s="282"/>
      <c r="G41" s="282" t="s">
        <v>370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371</v>
      </c>
      <c r="F42" s="282"/>
      <c r="G42" s="282" t="s">
        <v>372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373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374</v>
      </c>
      <c r="F44" s="282"/>
      <c r="G44" s="282" t="s">
        <v>375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104</v>
      </c>
      <c r="F45" s="282"/>
      <c r="G45" s="282" t="s">
        <v>376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377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378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379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380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381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382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383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384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385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386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387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388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389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390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391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392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393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394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395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396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397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398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399</v>
      </c>
      <c r="D76" s="300"/>
      <c r="E76" s="300"/>
      <c r="F76" s="300" t="s">
        <v>400</v>
      </c>
      <c r="G76" s="301"/>
      <c r="H76" s="300" t="s">
        <v>52</v>
      </c>
      <c r="I76" s="300" t="s">
        <v>55</v>
      </c>
      <c r="J76" s="300" t="s">
        <v>401</v>
      </c>
      <c r="K76" s="299"/>
    </row>
    <row r="77" s="1" customFormat="1" ht="17.25" customHeight="1">
      <c r="B77" s="297"/>
      <c r="C77" s="302" t="s">
        <v>402</v>
      </c>
      <c r="D77" s="302"/>
      <c r="E77" s="302"/>
      <c r="F77" s="303" t="s">
        <v>403</v>
      </c>
      <c r="G77" s="304"/>
      <c r="H77" s="302"/>
      <c r="I77" s="302"/>
      <c r="J77" s="302" t="s">
        <v>404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51</v>
      </c>
      <c r="D79" s="307"/>
      <c r="E79" s="307"/>
      <c r="F79" s="308" t="s">
        <v>405</v>
      </c>
      <c r="G79" s="309"/>
      <c r="H79" s="285" t="s">
        <v>406</v>
      </c>
      <c r="I79" s="285" t="s">
        <v>407</v>
      </c>
      <c r="J79" s="285">
        <v>20</v>
      </c>
      <c r="K79" s="299"/>
    </row>
    <row r="80" s="1" customFormat="1" ht="15" customHeight="1">
      <c r="B80" s="297"/>
      <c r="C80" s="285" t="s">
        <v>408</v>
      </c>
      <c r="D80" s="285"/>
      <c r="E80" s="285"/>
      <c r="F80" s="308" t="s">
        <v>405</v>
      </c>
      <c r="G80" s="309"/>
      <c r="H80" s="285" t="s">
        <v>409</v>
      </c>
      <c r="I80" s="285" t="s">
        <v>407</v>
      </c>
      <c r="J80" s="285">
        <v>120</v>
      </c>
      <c r="K80" s="299"/>
    </row>
    <row r="81" s="1" customFormat="1" ht="15" customHeight="1">
      <c r="B81" s="310"/>
      <c r="C81" s="285" t="s">
        <v>410</v>
      </c>
      <c r="D81" s="285"/>
      <c r="E81" s="285"/>
      <c r="F81" s="308" t="s">
        <v>411</v>
      </c>
      <c r="G81" s="309"/>
      <c r="H81" s="285" t="s">
        <v>412</v>
      </c>
      <c r="I81" s="285" t="s">
        <v>407</v>
      </c>
      <c r="J81" s="285">
        <v>50</v>
      </c>
      <c r="K81" s="299"/>
    </row>
    <row r="82" s="1" customFormat="1" ht="15" customHeight="1">
      <c r="B82" s="310"/>
      <c r="C82" s="285" t="s">
        <v>413</v>
      </c>
      <c r="D82" s="285"/>
      <c r="E82" s="285"/>
      <c r="F82" s="308" t="s">
        <v>405</v>
      </c>
      <c r="G82" s="309"/>
      <c r="H82" s="285" t="s">
        <v>414</v>
      </c>
      <c r="I82" s="285" t="s">
        <v>415</v>
      </c>
      <c r="J82" s="285"/>
      <c r="K82" s="299"/>
    </row>
    <row r="83" s="1" customFormat="1" ht="15" customHeight="1">
      <c r="B83" s="310"/>
      <c r="C83" s="311" t="s">
        <v>416</v>
      </c>
      <c r="D83" s="311"/>
      <c r="E83" s="311"/>
      <c r="F83" s="312" t="s">
        <v>411</v>
      </c>
      <c r="G83" s="311"/>
      <c r="H83" s="311" t="s">
        <v>417</v>
      </c>
      <c r="I83" s="311" t="s">
        <v>407</v>
      </c>
      <c r="J83" s="311">
        <v>15</v>
      </c>
      <c r="K83" s="299"/>
    </row>
    <row r="84" s="1" customFormat="1" ht="15" customHeight="1">
      <c r="B84" s="310"/>
      <c r="C84" s="311" t="s">
        <v>418</v>
      </c>
      <c r="D84" s="311"/>
      <c r="E84" s="311"/>
      <c r="F84" s="312" t="s">
        <v>411</v>
      </c>
      <c r="G84" s="311"/>
      <c r="H84" s="311" t="s">
        <v>419</v>
      </c>
      <c r="I84" s="311" t="s">
        <v>407</v>
      </c>
      <c r="J84" s="311">
        <v>15</v>
      </c>
      <c r="K84" s="299"/>
    </row>
    <row r="85" s="1" customFormat="1" ht="15" customHeight="1">
      <c r="B85" s="310"/>
      <c r="C85" s="311" t="s">
        <v>420</v>
      </c>
      <c r="D85" s="311"/>
      <c r="E85" s="311"/>
      <c r="F85" s="312" t="s">
        <v>411</v>
      </c>
      <c r="G85" s="311"/>
      <c r="H85" s="311" t="s">
        <v>421</v>
      </c>
      <c r="I85" s="311" t="s">
        <v>407</v>
      </c>
      <c r="J85" s="311">
        <v>20</v>
      </c>
      <c r="K85" s="299"/>
    </row>
    <row r="86" s="1" customFormat="1" ht="15" customHeight="1">
      <c r="B86" s="310"/>
      <c r="C86" s="311" t="s">
        <v>422</v>
      </c>
      <c r="D86" s="311"/>
      <c r="E86" s="311"/>
      <c r="F86" s="312" t="s">
        <v>411</v>
      </c>
      <c r="G86" s="311"/>
      <c r="H86" s="311" t="s">
        <v>423</v>
      </c>
      <c r="I86" s="311" t="s">
        <v>407</v>
      </c>
      <c r="J86" s="311">
        <v>20</v>
      </c>
      <c r="K86" s="299"/>
    </row>
    <row r="87" s="1" customFormat="1" ht="15" customHeight="1">
      <c r="B87" s="310"/>
      <c r="C87" s="285" t="s">
        <v>424</v>
      </c>
      <c r="D87" s="285"/>
      <c r="E87" s="285"/>
      <c r="F87" s="308" t="s">
        <v>411</v>
      </c>
      <c r="G87" s="309"/>
      <c r="H87" s="285" t="s">
        <v>425</v>
      </c>
      <c r="I87" s="285" t="s">
        <v>407</v>
      </c>
      <c r="J87" s="285">
        <v>50</v>
      </c>
      <c r="K87" s="299"/>
    </row>
    <row r="88" s="1" customFormat="1" ht="15" customHeight="1">
      <c r="B88" s="310"/>
      <c r="C88" s="285" t="s">
        <v>426</v>
      </c>
      <c r="D88" s="285"/>
      <c r="E88" s="285"/>
      <c r="F88" s="308" t="s">
        <v>411</v>
      </c>
      <c r="G88" s="309"/>
      <c r="H88" s="285" t="s">
        <v>427</v>
      </c>
      <c r="I88" s="285" t="s">
        <v>407</v>
      </c>
      <c r="J88" s="285">
        <v>20</v>
      </c>
      <c r="K88" s="299"/>
    </row>
    <row r="89" s="1" customFormat="1" ht="15" customHeight="1">
      <c r="B89" s="310"/>
      <c r="C89" s="285" t="s">
        <v>428</v>
      </c>
      <c r="D89" s="285"/>
      <c r="E89" s="285"/>
      <c r="F89" s="308" t="s">
        <v>411</v>
      </c>
      <c r="G89" s="309"/>
      <c r="H89" s="285" t="s">
        <v>429</v>
      </c>
      <c r="I89" s="285" t="s">
        <v>407</v>
      </c>
      <c r="J89" s="285">
        <v>20</v>
      </c>
      <c r="K89" s="299"/>
    </row>
    <row r="90" s="1" customFormat="1" ht="15" customHeight="1">
      <c r="B90" s="310"/>
      <c r="C90" s="285" t="s">
        <v>430</v>
      </c>
      <c r="D90" s="285"/>
      <c r="E90" s="285"/>
      <c r="F90" s="308" t="s">
        <v>411</v>
      </c>
      <c r="G90" s="309"/>
      <c r="H90" s="285" t="s">
        <v>431</v>
      </c>
      <c r="I90" s="285" t="s">
        <v>407</v>
      </c>
      <c r="J90" s="285">
        <v>50</v>
      </c>
      <c r="K90" s="299"/>
    </row>
    <row r="91" s="1" customFormat="1" ht="15" customHeight="1">
      <c r="B91" s="310"/>
      <c r="C91" s="285" t="s">
        <v>432</v>
      </c>
      <c r="D91" s="285"/>
      <c r="E91" s="285"/>
      <c r="F91" s="308" t="s">
        <v>411</v>
      </c>
      <c r="G91" s="309"/>
      <c r="H91" s="285" t="s">
        <v>432</v>
      </c>
      <c r="I91" s="285" t="s">
        <v>407</v>
      </c>
      <c r="J91" s="285">
        <v>50</v>
      </c>
      <c r="K91" s="299"/>
    </row>
    <row r="92" s="1" customFormat="1" ht="15" customHeight="1">
      <c r="B92" s="310"/>
      <c r="C92" s="285" t="s">
        <v>433</v>
      </c>
      <c r="D92" s="285"/>
      <c r="E92" s="285"/>
      <c r="F92" s="308" t="s">
        <v>411</v>
      </c>
      <c r="G92" s="309"/>
      <c r="H92" s="285" t="s">
        <v>434</v>
      </c>
      <c r="I92" s="285" t="s">
        <v>407</v>
      </c>
      <c r="J92" s="285">
        <v>255</v>
      </c>
      <c r="K92" s="299"/>
    </row>
    <row r="93" s="1" customFormat="1" ht="15" customHeight="1">
      <c r="B93" s="310"/>
      <c r="C93" s="285" t="s">
        <v>435</v>
      </c>
      <c r="D93" s="285"/>
      <c r="E93" s="285"/>
      <c r="F93" s="308" t="s">
        <v>405</v>
      </c>
      <c r="G93" s="309"/>
      <c r="H93" s="285" t="s">
        <v>436</v>
      </c>
      <c r="I93" s="285" t="s">
        <v>437</v>
      </c>
      <c r="J93" s="285"/>
      <c r="K93" s="299"/>
    </row>
    <row r="94" s="1" customFormat="1" ht="15" customHeight="1">
      <c r="B94" s="310"/>
      <c r="C94" s="285" t="s">
        <v>438</v>
      </c>
      <c r="D94" s="285"/>
      <c r="E94" s="285"/>
      <c r="F94" s="308" t="s">
        <v>405</v>
      </c>
      <c r="G94" s="309"/>
      <c r="H94" s="285" t="s">
        <v>439</v>
      </c>
      <c r="I94" s="285" t="s">
        <v>440</v>
      </c>
      <c r="J94" s="285"/>
      <c r="K94" s="299"/>
    </row>
    <row r="95" s="1" customFormat="1" ht="15" customHeight="1">
      <c r="B95" s="310"/>
      <c r="C95" s="285" t="s">
        <v>441</v>
      </c>
      <c r="D95" s="285"/>
      <c r="E95" s="285"/>
      <c r="F95" s="308" t="s">
        <v>405</v>
      </c>
      <c r="G95" s="309"/>
      <c r="H95" s="285" t="s">
        <v>441</v>
      </c>
      <c r="I95" s="285" t="s">
        <v>440</v>
      </c>
      <c r="J95" s="285"/>
      <c r="K95" s="299"/>
    </row>
    <row r="96" s="1" customFormat="1" ht="15" customHeight="1">
      <c r="B96" s="310"/>
      <c r="C96" s="285" t="s">
        <v>36</v>
      </c>
      <c r="D96" s="285"/>
      <c r="E96" s="285"/>
      <c r="F96" s="308" t="s">
        <v>405</v>
      </c>
      <c r="G96" s="309"/>
      <c r="H96" s="285" t="s">
        <v>442</v>
      </c>
      <c r="I96" s="285" t="s">
        <v>440</v>
      </c>
      <c r="J96" s="285"/>
      <c r="K96" s="299"/>
    </row>
    <row r="97" s="1" customFormat="1" ht="15" customHeight="1">
      <c r="B97" s="310"/>
      <c r="C97" s="285" t="s">
        <v>46</v>
      </c>
      <c r="D97" s="285"/>
      <c r="E97" s="285"/>
      <c r="F97" s="308" t="s">
        <v>405</v>
      </c>
      <c r="G97" s="309"/>
      <c r="H97" s="285" t="s">
        <v>443</v>
      </c>
      <c r="I97" s="285" t="s">
        <v>440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444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399</v>
      </c>
      <c r="D103" s="300"/>
      <c r="E103" s="300"/>
      <c r="F103" s="300" t="s">
        <v>400</v>
      </c>
      <c r="G103" s="301"/>
      <c r="H103" s="300" t="s">
        <v>52</v>
      </c>
      <c r="I103" s="300" t="s">
        <v>55</v>
      </c>
      <c r="J103" s="300" t="s">
        <v>401</v>
      </c>
      <c r="K103" s="299"/>
    </row>
    <row r="104" s="1" customFormat="1" ht="17.25" customHeight="1">
      <c r="B104" s="297"/>
      <c r="C104" s="302" t="s">
        <v>402</v>
      </c>
      <c r="D104" s="302"/>
      <c r="E104" s="302"/>
      <c r="F104" s="303" t="s">
        <v>403</v>
      </c>
      <c r="G104" s="304"/>
      <c r="H104" s="302"/>
      <c r="I104" s="302"/>
      <c r="J104" s="302" t="s">
        <v>404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51</v>
      </c>
      <c r="D106" s="307"/>
      <c r="E106" s="307"/>
      <c r="F106" s="308" t="s">
        <v>405</v>
      </c>
      <c r="G106" s="285"/>
      <c r="H106" s="285" t="s">
        <v>445</v>
      </c>
      <c r="I106" s="285" t="s">
        <v>407</v>
      </c>
      <c r="J106" s="285">
        <v>20</v>
      </c>
      <c r="K106" s="299"/>
    </row>
    <row r="107" s="1" customFormat="1" ht="15" customHeight="1">
      <c r="B107" s="297"/>
      <c r="C107" s="285" t="s">
        <v>408</v>
      </c>
      <c r="D107" s="285"/>
      <c r="E107" s="285"/>
      <c r="F107" s="308" t="s">
        <v>405</v>
      </c>
      <c r="G107" s="285"/>
      <c r="H107" s="285" t="s">
        <v>445</v>
      </c>
      <c r="I107" s="285" t="s">
        <v>407</v>
      </c>
      <c r="J107" s="285">
        <v>120</v>
      </c>
      <c r="K107" s="299"/>
    </row>
    <row r="108" s="1" customFormat="1" ht="15" customHeight="1">
      <c r="B108" s="310"/>
      <c r="C108" s="285" t="s">
        <v>410</v>
      </c>
      <c r="D108" s="285"/>
      <c r="E108" s="285"/>
      <c r="F108" s="308" t="s">
        <v>411</v>
      </c>
      <c r="G108" s="285"/>
      <c r="H108" s="285" t="s">
        <v>445</v>
      </c>
      <c r="I108" s="285" t="s">
        <v>407</v>
      </c>
      <c r="J108" s="285">
        <v>50</v>
      </c>
      <c r="K108" s="299"/>
    </row>
    <row r="109" s="1" customFormat="1" ht="15" customHeight="1">
      <c r="B109" s="310"/>
      <c r="C109" s="285" t="s">
        <v>413</v>
      </c>
      <c r="D109" s="285"/>
      <c r="E109" s="285"/>
      <c r="F109" s="308" t="s">
        <v>405</v>
      </c>
      <c r="G109" s="285"/>
      <c r="H109" s="285" t="s">
        <v>445</v>
      </c>
      <c r="I109" s="285" t="s">
        <v>415</v>
      </c>
      <c r="J109" s="285"/>
      <c r="K109" s="299"/>
    </row>
    <row r="110" s="1" customFormat="1" ht="15" customHeight="1">
      <c r="B110" s="310"/>
      <c r="C110" s="285" t="s">
        <v>424</v>
      </c>
      <c r="D110" s="285"/>
      <c r="E110" s="285"/>
      <c r="F110" s="308" t="s">
        <v>411</v>
      </c>
      <c r="G110" s="285"/>
      <c r="H110" s="285" t="s">
        <v>445</v>
      </c>
      <c r="I110" s="285" t="s">
        <v>407</v>
      </c>
      <c r="J110" s="285">
        <v>50</v>
      </c>
      <c r="K110" s="299"/>
    </row>
    <row r="111" s="1" customFormat="1" ht="15" customHeight="1">
      <c r="B111" s="310"/>
      <c r="C111" s="285" t="s">
        <v>432</v>
      </c>
      <c r="D111" s="285"/>
      <c r="E111" s="285"/>
      <c r="F111" s="308" t="s">
        <v>411</v>
      </c>
      <c r="G111" s="285"/>
      <c r="H111" s="285" t="s">
        <v>445</v>
      </c>
      <c r="I111" s="285" t="s">
        <v>407</v>
      </c>
      <c r="J111" s="285">
        <v>50</v>
      </c>
      <c r="K111" s="299"/>
    </row>
    <row r="112" s="1" customFormat="1" ht="15" customHeight="1">
      <c r="B112" s="310"/>
      <c r="C112" s="285" t="s">
        <v>430</v>
      </c>
      <c r="D112" s="285"/>
      <c r="E112" s="285"/>
      <c r="F112" s="308" t="s">
        <v>411</v>
      </c>
      <c r="G112" s="285"/>
      <c r="H112" s="285" t="s">
        <v>445</v>
      </c>
      <c r="I112" s="285" t="s">
        <v>407</v>
      </c>
      <c r="J112" s="285">
        <v>50</v>
      </c>
      <c r="K112" s="299"/>
    </row>
    <row r="113" s="1" customFormat="1" ht="15" customHeight="1">
      <c r="B113" s="310"/>
      <c r="C113" s="285" t="s">
        <v>51</v>
      </c>
      <c r="D113" s="285"/>
      <c r="E113" s="285"/>
      <c r="F113" s="308" t="s">
        <v>405</v>
      </c>
      <c r="G113" s="285"/>
      <c r="H113" s="285" t="s">
        <v>446</v>
      </c>
      <c r="I113" s="285" t="s">
        <v>407</v>
      </c>
      <c r="J113" s="285">
        <v>20</v>
      </c>
      <c r="K113" s="299"/>
    </row>
    <row r="114" s="1" customFormat="1" ht="15" customHeight="1">
      <c r="B114" s="310"/>
      <c r="C114" s="285" t="s">
        <v>447</v>
      </c>
      <c r="D114" s="285"/>
      <c r="E114" s="285"/>
      <c r="F114" s="308" t="s">
        <v>405</v>
      </c>
      <c r="G114" s="285"/>
      <c r="H114" s="285" t="s">
        <v>448</v>
      </c>
      <c r="I114" s="285" t="s">
        <v>407</v>
      </c>
      <c r="J114" s="285">
        <v>120</v>
      </c>
      <c r="K114" s="299"/>
    </row>
    <row r="115" s="1" customFormat="1" ht="15" customHeight="1">
      <c r="B115" s="310"/>
      <c r="C115" s="285" t="s">
        <v>36</v>
      </c>
      <c r="D115" s="285"/>
      <c r="E115" s="285"/>
      <c r="F115" s="308" t="s">
        <v>405</v>
      </c>
      <c r="G115" s="285"/>
      <c r="H115" s="285" t="s">
        <v>449</v>
      </c>
      <c r="I115" s="285" t="s">
        <v>440</v>
      </c>
      <c r="J115" s="285"/>
      <c r="K115" s="299"/>
    </row>
    <row r="116" s="1" customFormat="1" ht="15" customHeight="1">
      <c r="B116" s="310"/>
      <c r="C116" s="285" t="s">
        <v>46</v>
      </c>
      <c r="D116" s="285"/>
      <c r="E116" s="285"/>
      <c r="F116" s="308" t="s">
        <v>405</v>
      </c>
      <c r="G116" s="285"/>
      <c r="H116" s="285" t="s">
        <v>450</v>
      </c>
      <c r="I116" s="285" t="s">
        <v>440</v>
      </c>
      <c r="J116" s="285"/>
      <c r="K116" s="299"/>
    </row>
    <row r="117" s="1" customFormat="1" ht="15" customHeight="1">
      <c r="B117" s="310"/>
      <c r="C117" s="285" t="s">
        <v>55</v>
      </c>
      <c r="D117" s="285"/>
      <c r="E117" s="285"/>
      <c r="F117" s="308" t="s">
        <v>405</v>
      </c>
      <c r="G117" s="285"/>
      <c r="H117" s="285" t="s">
        <v>451</v>
      </c>
      <c r="I117" s="285" t="s">
        <v>452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453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399</v>
      </c>
      <c r="D123" s="300"/>
      <c r="E123" s="300"/>
      <c r="F123" s="300" t="s">
        <v>400</v>
      </c>
      <c r="G123" s="301"/>
      <c r="H123" s="300" t="s">
        <v>52</v>
      </c>
      <c r="I123" s="300" t="s">
        <v>55</v>
      </c>
      <c r="J123" s="300" t="s">
        <v>401</v>
      </c>
      <c r="K123" s="329"/>
    </row>
    <row r="124" s="1" customFormat="1" ht="17.25" customHeight="1">
      <c r="B124" s="328"/>
      <c r="C124" s="302" t="s">
        <v>402</v>
      </c>
      <c r="D124" s="302"/>
      <c r="E124" s="302"/>
      <c r="F124" s="303" t="s">
        <v>403</v>
      </c>
      <c r="G124" s="304"/>
      <c r="H124" s="302"/>
      <c r="I124" s="302"/>
      <c r="J124" s="302" t="s">
        <v>404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408</v>
      </c>
      <c r="D126" s="307"/>
      <c r="E126" s="307"/>
      <c r="F126" s="308" t="s">
        <v>405</v>
      </c>
      <c r="G126" s="285"/>
      <c r="H126" s="285" t="s">
        <v>445</v>
      </c>
      <c r="I126" s="285" t="s">
        <v>407</v>
      </c>
      <c r="J126" s="285">
        <v>120</v>
      </c>
      <c r="K126" s="333"/>
    </row>
    <row r="127" s="1" customFormat="1" ht="15" customHeight="1">
      <c r="B127" s="330"/>
      <c r="C127" s="285" t="s">
        <v>454</v>
      </c>
      <c r="D127" s="285"/>
      <c r="E127" s="285"/>
      <c r="F127" s="308" t="s">
        <v>405</v>
      </c>
      <c r="G127" s="285"/>
      <c r="H127" s="285" t="s">
        <v>455</v>
      </c>
      <c r="I127" s="285" t="s">
        <v>407</v>
      </c>
      <c r="J127" s="285" t="s">
        <v>456</v>
      </c>
      <c r="K127" s="333"/>
    </row>
    <row r="128" s="1" customFormat="1" ht="15" customHeight="1">
      <c r="B128" s="330"/>
      <c r="C128" s="285" t="s">
        <v>353</v>
      </c>
      <c r="D128" s="285"/>
      <c r="E128" s="285"/>
      <c r="F128" s="308" t="s">
        <v>405</v>
      </c>
      <c r="G128" s="285"/>
      <c r="H128" s="285" t="s">
        <v>457</v>
      </c>
      <c r="I128" s="285" t="s">
        <v>407</v>
      </c>
      <c r="J128" s="285" t="s">
        <v>456</v>
      </c>
      <c r="K128" s="333"/>
    </row>
    <row r="129" s="1" customFormat="1" ht="15" customHeight="1">
      <c r="B129" s="330"/>
      <c r="C129" s="285" t="s">
        <v>416</v>
      </c>
      <c r="D129" s="285"/>
      <c r="E129" s="285"/>
      <c r="F129" s="308" t="s">
        <v>411</v>
      </c>
      <c r="G129" s="285"/>
      <c r="H129" s="285" t="s">
        <v>417</v>
      </c>
      <c r="I129" s="285" t="s">
        <v>407</v>
      </c>
      <c r="J129" s="285">
        <v>15</v>
      </c>
      <c r="K129" s="333"/>
    </row>
    <row r="130" s="1" customFormat="1" ht="15" customHeight="1">
      <c r="B130" s="330"/>
      <c r="C130" s="311" t="s">
        <v>418</v>
      </c>
      <c r="D130" s="311"/>
      <c r="E130" s="311"/>
      <c r="F130" s="312" t="s">
        <v>411</v>
      </c>
      <c r="G130" s="311"/>
      <c r="H130" s="311" t="s">
        <v>419</v>
      </c>
      <c r="I130" s="311" t="s">
        <v>407</v>
      </c>
      <c r="J130" s="311">
        <v>15</v>
      </c>
      <c r="K130" s="333"/>
    </row>
    <row r="131" s="1" customFormat="1" ht="15" customHeight="1">
      <c r="B131" s="330"/>
      <c r="C131" s="311" t="s">
        <v>420</v>
      </c>
      <c r="D131" s="311"/>
      <c r="E131" s="311"/>
      <c r="F131" s="312" t="s">
        <v>411</v>
      </c>
      <c r="G131" s="311"/>
      <c r="H131" s="311" t="s">
        <v>421</v>
      </c>
      <c r="I131" s="311" t="s">
        <v>407</v>
      </c>
      <c r="J131" s="311">
        <v>20</v>
      </c>
      <c r="K131" s="333"/>
    </row>
    <row r="132" s="1" customFormat="1" ht="15" customHeight="1">
      <c r="B132" s="330"/>
      <c r="C132" s="311" t="s">
        <v>422</v>
      </c>
      <c r="D132" s="311"/>
      <c r="E132" s="311"/>
      <c r="F132" s="312" t="s">
        <v>411</v>
      </c>
      <c r="G132" s="311"/>
      <c r="H132" s="311" t="s">
        <v>423</v>
      </c>
      <c r="I132" s="311" t="s">
        <v>407</v>
      </c>
      <c r="J132" s="311">
        <v>20</v>
      </c>
      <c r="K132" s="333"/>
    </row>
    <row r="133" s="1" customFormat="1" ht="15" customHeight="1">
      <c r="B133" s="330"/>
      <c r="C133" s="285" t="s">
        <v>410</v>
      </c>
      <c r="D133" s="285"/>
      <c r="E133" s="285"/>
      <c r="F133" s="308" t="s">
        <v>411</v>
      </c>
      <c r="G133" s="285"/>
      <c r="H133" s="285" t="s">
        <v>445</v>
      </c>
      <c r="I133" s="285" t="s">
        <v>407</v>
      </c>
      <c r="J133" s="285">
        <v>50</v>
      </c>
      <c r="K133" s="333"/>
    </row>
    <row r="134" s="1" customFormat="1" ht="15" customHeight="1">
      <c r="B134" s="330"/>
      <c r="C134" s="285" t="s">
        <v>424</v>
      </c>
      <c r="D134" s="285"/>
      <c r="E134" s="285"/>
      <c r="F134" s="308" t="s">
        <v>411</v>
      </c>
      <c r="G134" s="285"/>
      <c r="H134" s="285" t="s">
        <v>445</v>
      </c>
      <c r="I134" s="285" t="s">
        <v>407</v>
      </c>
      <c r="J134" s="285">
        <v>50</v>
      </c>
      <c r="K134" s="333"/>
    </row>
    <row r="135" s="1" customFormat="1" ht="15" customHeight="1">
      <c r="B135" s="330"/>
      <c r="C135" s="285" t="s">
        <v>430</v>
      </c>
      <c r="D135" s="285"/>
      <c r="E135" s="285"/>
      <c r="F135" s="308" t="s">
        <v>411</v>
      </c>
      <c r="G135" s="285"/>
      <c r="H135" s="285" t="s">
        <v>445</v>
      </c>
      <c r="I135" s="285" t="s">
        <v>407</v>
      </c>
      <c r="J135" s="285">
        <v>50</v>
      </c>
      <c r="K135" s="333"/>
    </row>
    <row r="136" s="1" customFormat="1" ht="15" customHeight="1">
      <c r="B136" s="330"/>
      <c r="C136" s="285" t="s">
        <v>432</v>
      </c>
      <c r="D136" s="285"/>
      <c r="E136" s="285"/>
      <c r="F136" s="308" t="s">
        <v>411</v>
      </c>
      <c r="G136" s="285"/>
      <c r="H136" s="285" t="s">
        <v>445</v>
      </c>
      <c r="I136" s="285" t="s">
        <v>407</v>
      </c>
      <c r="J136" s="285">
        <v>50</v>
      </c>
      <c r="K136" s="333"/>
    </row>
    <row r="137" s="1" customFormat="1" ht="15" customHeight="1">
      <c r="B137" s="330"/>
      <c r="C137" s="285" t="s">
        <v>433</v>
      </c>
      <c r="D137" s="285"/>
      <c r="E137" s="285"/>
      <c r="F137" s="308" t="s">
        <v>411</v>
      </c>
      <c r="G137" s="285"/>
      <c r="H137" s="285" t="s">
        <v>458</v>
      </c>
      <c r="I137" s="285" t="s">
        <v>407</v>
      </c>
      <c r="J137" s="285">
        <v>255</v>
      </c>
      <c r="K137" s="333"/>
    </row>
    <row r="138" s="1" customFormat="1" ht="15" customHeight="1">
      <c r="B138" s="330"/>
      <c r="C138" s="285" t="s">
        <v>435</v>
      </c>
      <c r="D138" s="285"/>
      <c r="E138" s="285"/>
      <c r="F138" s="308" t="s">
        <v>405</v>
      </c>
      <c r="G138" s="285"/>
      <c r="H138" s="285" t="s">
        <v>459</v>
      </c>
      <c r="I138" s="285" t="s">
        <v>437</v>
      </c>
      <c r="J138" s="285"/>
      <c r="K138" s="333"/>
    </row>
    <row r="139" s="1" customFormat="1" ht="15" customHeight="1">
      <c r="B139" s="330"/>
      <c r="C139" s="285" t="s">
        <v>438</v>
      </c>
      <c r="D139" s="285"/>
      <c r="E139" s="285"/>
      <c r="F139" s="308" t="s">
        <v>405</v>
      </c>
      <c r="G139" s="285"/>
      <c r="H139" s="285" t="s">
        <v>460</v>
      </c>
      <c r="I139" s="285" t="s">
        <v>440</v>
      </c>
      <c r="J139" s="285"/>
      <c r="K139" s="333"/>
    </row>
    <row r="140" s="1" customFormat="1" ht="15" customHeight="1">
      <c r="B140" s="330"/>
      <c r="C140" s="285" t="s">
        <v>441</v>
      </c>
      <c r="D140" s="285"/>
      <c r="E140" s="285"/>
      <c r="F140" s="308" t="s">
        <v>405</v>
      </c>
      <c r="G140" s="285"/>
      <c r="H140" s="285" t="s">
        <v>441</v>
      </c>
      <c r="I140" s="285" t="s">
        <v>440</v>
      </c>
      <c r="J140" s="285"/>
      <c r="K140" s="333"/>
    </row>
    <row r="141" s="1" customFormat="1" ht="15" customHeight="1">
      <c r="B141" s="330"/>
      <c r="C141" s="285" t="s">
        <v>36</v>
      </c>
      <c r="D141" s="285"/>
      <c r="E141" s="285"/>
      <c r="F141" s="308" t="s">
        <v>405</v>
      </c>
      <c r="G141" s="285"/>
      <c r="H141" s="285" t="s">
        <v>461</v>
      </c>
      <c r="I141" s="285" t="s">
        <v>440</v>
      </c>
      <c r="J141" s="285"/>
      <c r="K141" s="333"/>
    </row>
    <row r="142" s="1" customFormat="1" ht="15" customHeight="1">
      <c r="B142" s="330"/>
      <c r="C142" s="285" t="s">
        <v>462</v>
      </c>
      <c r="D142" s="285"/>
      <c r="E142" s="285"/>
      <c r="F142" s="308" t="s">
        <v>405</v>
      </c>
      <c r="G142" s="285"/>
      <c r="H142" s="285" t="s">
        <v>463</v>
      </c>
      <c r="I142" s="285" t="s">
        <v>440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464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399</v>
      </c>
      <c r="D148" s="300"/>
      <c r="E148" s="300"/>
      <c r="F148" s="300" t="s">
        <v>400</v>
      </c>
      <c r="G148" s="301"/>
      <c r="H148" s="300" t="s">
        <v>52</v>
      </c>
      <c r="I148" s="300" t="s">
        <v>55</v>
      </c>
      <c r="J148" s="300" t="s">
        <v>401</v>
      </c>
      <c r="K148" s="299"/>
    </row>
    <row r="149" s="1" customFormat="1" ht="17.25" customHeight="1">
      <c r="B149" s="297"/>
      <c r="C149" s="302" t="s">
        <v>402</v>
      </c>
      <c r="D149" s="302"/>
      <c r="E149" s="302"/>
      <c r="F149" s="303" t="s">
        <v>403</v>
      </c>
      <c r="G149" s="304"/>
      <c r="H149" s="302"/>
      <c r="I149" s="302"/>
      <c r="J149" s="302" t="s">
        <v>404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408</v>
      </c>
      <c r="D151" s="285"/>
      <c r="E151" s="285"/>
      <c r="F151" s="338" t="s">
        <v>405</v>
      </c>
      <c r="G151" s="285"/>
      <c r="H151" s="337" t="s">
        <v>445</v>
      </c>
      <c r="I151" s="337" t="s">
        <v>407</v>
      </c>
      <c r="J151" s="337">
        <v>120</v>
      </c>
      <c r="K151" s="333"/>
    </row>
    <row r="152" s="1" customFormat="1" ht="15" customHeight="1">
      <c r="B152" s="310"/>
      <c r="C152" s="337" t="s">
        <v>454</v>
      </c>
      <c r="D152" s="285"/>
      <c r="E152" s="285"/>
      <c r="F152" s="338" t="s">
        <v>405</v>
      </c>
      <c r="G152" s="285"/>
      <c r="H152" s="337" t="s">
        <v>465</v>
      </c>
      <c r="I152" s="337" t="s">
        <v>407</v>
      </c>
      <c r="J152" s="337" t="s">
        <v>456</v>
      </c>
      <c r="K152" s="333"/>
    </row>
    <row r="153" s="1" customFormat="1" ht="15" customHeight="1">
      <c r="B153" s="310"/>
      <c r="C153" s="337" t="s">
        <v>353</v>
      </c>
      <c r="D153" s="285"/>
      <c r="E153" s="285"/>
      <c r="F153" s="338" t="s">
        <v>405</v>
      </c>
      <c r="G153" s="285"/>
      <c r="H153" s="337" t="s">
        <v>466</v>
      </c>
      <c r="I153" s="337" t="s">
        <v>407</v>
      </c>
      <c r="J153" s="337" t="s">
        <v>456</v>
      </c>
      <c r="K153" s="333"/>
    </row>
    <row r="154" s="1" customFormat="1" ht="15" customHeight="1">
      <c r="B154" s="310"/>
      <c r="C154" s="337" t="s">
        <v>410</v>
      </c>
      <c r="D154" s="285"/>
      <c r="E154" s="285"/>
      <c r="F154" s="338" t="s">
        <v>411</v>
      </c>
      <c r="G154" s="285"/>
      <c r="H154" s="337" t="s">
        <v>445</v>
      </c>
      <c r="I154" s="337" t="s">
        <v>407</v>
      </c>
      <c r="J154" s="337">
        <v>50</v>
      </c>
      <c r="K154" s="333"/>
    </row>
    <row r="155" s="1" customFormat="1" ht="15" customHeight="1">
      <c r="B155" s="310"/>
      <c r="C155" s="337" t="s">
        <v>413</v>
      </c>
      <c r="D155" s="285"/>
      <c r="E155" s="285"/>
      <c r="F155" s="338" t="s">
        <v>405</v>
      </c>
      <c r="G155" s="285"/>
      <c r="H155" s="337" t="s">
        <v>445</v>
      </c>
      <c r="I155" s="337" t="s">
        <v>415</v>
      </c>
      <c r="J155" s="337"/>
      <c r="K155" s="333"/>
    </row>
    <row r="156" s="1" customFormat="1" ht="15" customHeight="1">
      <c r="B156" s="310"/>
      <c r="C156" s="337" t="s">
        <v>424</v>
      </c>
      <c r="D156" s="285"/>
      <c r="E156" s="285"/>
      <c r="F156" s="338" t="s">
        <v>411</v>
      </c>
      <c r="G156" s="285"/>
      <c r="H156" s="337" t="s">
        <v>445</v>
      </c>
      <c r="I156" s="337" t="s">
        <v>407</v>
      </c>
      <c r="J156" s="337">
        <v>50</v>
      </c>
      <c r="K156" s="333"/>
    </row>
    <row r="157" s="1" customFormat="1" ht="15" customHeight="1">
      <c r="B157" s="310"/>
      <c r="C157" s="337" t="s">
        <v>432</v>
      </c>
      <c r="D157" s="285"/>
      <c r="E157" s="285"/>
      <c r="F157" s="338" t="s">
        <v>411</v>
      </c>
      <c r="G157" s="285"/>
      <c r="H157" s="337" t="s">
        <v>445</v>
      </c>
      <c r="I157" s="337" t="s">
        <v>407</v>
      </c>
      <c r="J157" s="337">
        <v>50</v>
      </c>
      <c r="K157" s="333"/>
    </row>
    <row r="158" s="1" customFormat="1" ht="15" customHeight="1">
      <c r="B158" s="310"/>
      <c r="C158" s="337" t="s">
        <v>430</v>
      </c>
      <c r="D158" s="285"/>
      <c r="E158" s="285"/>
      <c r="F158" s="338" t="s">
        <v>411</v>
      </c>
      <c r="G158" s="285"/>
      <c r="H158" s="337" t="s">
        <v>445</v>
      </c>
      <c r="I158" s="337" t="s">
        <v>407</v>
      </c>
      <c r="J158" s="337">
        <v>50</v>
      </c>
      <c r="K158" s="333"/>
    </row>
    <row r="159" s="1" customFormat="1" ht="15" customHeight="1">
      <c r="B159" s="310"/>
      <c r="C159" s="337" t="s">
        <v>88</v>
      </c>
      <c r="D159" s="285"/>
      <c r="E159" s="285"/>
      <c r="F159" s="338" t="s">
        <v>405</v>
      </c>
      <c r="G159" s="285"/>
      <c r="H159" s="337" t="s">
        <v>467</v>
      </c>
      <c r="I159" s="337" t="s">
        <v>407</v>
      </c>
      <c r="J159" s="337" t="s">
        <v>468</v>
      </c>
      <c r="K159" s="333"/>
    </row>
    <row r="160" s="1" customFormat="1" ht="15" customHeight="1">
      <c r="B160" s="310"/>
      <c r="C160" s="337" t="s">
        <v>469</v>
      </c>
      <c r="D160" s="285"/>
      <c r="E160" s="285"/>
      <c r="F160" s="338" t="s">
        <v>405</v>
      </c>
      <c r="G160" s="285"/>
      <c r="H160" s="337" t="s">
        <v>470</v>
      </c>
      <c r="I160" s="337" t="s">
        <v>440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471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399</v>
      </c>
      <c r="D166" s="300"/>
      <c r="E166" s="300"/>
      <c r="F166" s="300" t="s">
        <v>400</v>
      </c>
      <c r="G166" s="342"/>
      <c r="H166" s="343" t="s">
        <v>52</v>
      </c>
      <c r="I166" s="343" t="s">
        <v>55</v>
      </c>
      <c r="J166" s="300" t="s">
        <v>401</v>
      </c>
      <c r="K166" s="277"/>
    </row>
    <row r="167" s="1" customFormat="1" ht="17.25" customHeight="1">
      <c r="B167" s="278"/>
      <c r="C167" s="302" t="s">
        <v>402</v>
      </c>
      <c r="D167" s="302"/>
      <c r="E167" s="302"/>
      <c r="F167" s="303" t="s">
        <v>403</v>
      </c>
      <c r="G167" s="344"/>
      <c r="H167" s="345"/>
      <c r="I167" s="345"/>
      <c r="J167" s="302" t="s">
        <v>404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408</v>
      </c>
      <c r="D169" s="285"/>
      <c r="E169" s="285"/>
      <c r="F169" s="308" t="s">
        <v>405</v>
      </c>
      <c r="G169" s="285"/>
      <c r="H169" s="285" t="s">
        <v>445</v>
      </c>
      <c r="I169" s="285" t="s">
        <v>407</v>
      </c>
      <c r="J169" s="285">
        <v>120</v>
      </c>
      <c r="K169" s="333"/>
    </row>
    <row r="170" s="1" customFormat="1" ht="15" customHeight="1">
      <c r="B170" s="310"/>
      <c r="C170" s="285" t="s">
        <v>454</v>
      </c>
      <c r="D170" s="285"/>
      <c r="E170" s="285"/>
      <c r="F170" s="308" t="s">
        <v>405</v>
      </c>
      <c r="G170" s="285"/>
      <c r="H170" s="285" t="s">
        <v>455</v>
      </c>
      <c r="I170" s="285" t="s">
        <v>407</v>
      </c>
      <c r="J170" s="285" t="s">
        <v>456</v>
      </c>
      <c r="K170" s="333"/>
    </row>
    <row r="171" s="1" customFormat="1" ht="15" customHeight="1">
      <c r="B171" s="310"/>
      <c r="C171" s="285" t="s">
        <v>353</v>
      </c>
      <c r="D171" s="285"/>
      <c r="E171" s="285"/>
      <c r="F171" s="308" t="s">
        <v>405</v>
      </c>
      <c r="G171" s="285"/>
      <c r="H171" s="285" t="s">
        <v>472</v>
      </c>
      <c r="I171" s="285" t="s">
        <v>407</v>
      </c>
      <c r="J171" s="285" t="s">
        <v>456</v>
      </c>
      <c r="K171" s="333"/>
    </row>
    <row r="172" s="1" customFormat="1" ht="15" customHeight="1">
      <c r="B172" s="310"/>
      <c r="C172" s="285" t="s">
        <v>410</v>
      </c>
      <c r="D172" s="285"/>
      <c r="E172" s="285"/>
      <c r="F172" s="308" t="s">
        <v>411</v>
      </c>
      <c r="G172" s="285"/>
      <c r="H172" s="285" t="s">
        <v>472</v>
      </c>
      <c r="I172" s="285" t="s">
        <v>407</v>
      </c>
      <c r="J172" s="285">
        <v>50</v>
      </c>
      <c r="K172" s="333"/>
    </row>
    <row r="173" s="1" customFormat="1" ht="15" customHeight="1">
      <c r="B173" s="310"/>
      <c r="C173" s="285" t="s">
        <v>413</v>
      </c>
      <c r="D173" s="285"/>
      <c r="E173" s="285"/>
      <c r="F173" s="308" t="s">
        <v>405</v>
      </c>
      <c r="G173" s="285"/>
      <c r="H173" s="285" t="s">
        <v>472</v>
      </c>
      <c r="I173" s="285" t="s">
        <v>415</v>
      </c>
      <c r="J173" s="285"/>
      <c r="K173" s="333"/>
    </row>
    <row r="174" s="1" customFormat="1" ht="15" customHeight="1">
      <c r="B174" s="310"/>
      <c r="C174" s="285" t="s">
        <v>424</v>
      </c>
      <c r="D174" s="285"/>
      <c r="E174" s="285"/>
      <c r="F174" s="308" t="s">
        <v>411</v>
      </c>
      <c r="G174" s="285"/>
      <c r="H174" s="285" t="s">
        <v>472</v>
      </c>
      <c r="I174" s="285" t="s">
        <v>407</v>
      </c>
      <c r="J174" s="285">
        <v>50</v>
      </c>
      <c r="K174" s="333"/>
    </row>
    <row r="175" s="1" customFormat="1" ht="15" customHeight="1">
      <c r="B175" s="310"/>
      <c r="C175" s="285" t="s">
        <v>432</v>
      </c>
      <c r="D175" s="285"/>
      <c r="E175" s="285"/>
      <c r="F175" s="308" t="s">
        <v>411</v>
      </c>
      <c r="G175" s="285"/>
      <c r="H175" s="285" t="s">
        <v>472</v>
      </c>
      <c r="I175" s="285" t="s">
        <v>407</v>
      </c>
      <c r="J175" s="285">
        <v>50</v>
      </c>
      <c r="K175" s="333"/>
    </row>
    <row r="176" s="1" customFormat="1" ht="15" customHeight="1">
      <c r="B176" s="310"/>
      <c r="C176" s="285" t="s">
        <v>430</v>
      </c>
      <c r="D176" s="285"/>
      <c r="E176" s="285"/>
      <c r="F176" s="308" t="s">
        <v>411</v>
      </c>
      <c r="G176" s="285"/>
      <c r="H176" s="285" t="s">
        <v>472</v>
      </c>
      <c r="I176" s="285" t="s">
        <v>407</v>
      </c>
      <c r="J176" s="285">
        <v>50</v>
      </c>
      <c r="K176" s="333"/>
    </row>
    <row r="177" s="1" customFormat="1" ht="15" customHeight="1">
      <c r="B177" s="310"/>
      <c r="C177" s="285" t="s">
        <v>100</v>
      </c>
      <c r="D177" s="285"/>
      <c r="E177" s="285"/>
      <c r="F177" s="308" t="s">
        <v>405</v>
      </c>
      <c r="G177" s="285"/>
      <c r="H177" s="285" t="s">
        <v>473</v>
      </c>
      <c r="I177" s="285" t="s">
        <v>474</v>
      </c>
      <c r="J177" s="285"/>
      <c r="K177" s="333"/>
    </row>
    <row r="178" s="1" customFormat="1" ht="15" customHeight="1">
      <c r="B178" s="310"/>
      <c r="C178" s="285" t="s">
        <v>55</v>
      </c>
      <c r="D178" s="285"/>
      <c r="E178" s="285"/>
      <c r="F178" s="308" t="s">
        <v>405</v>
      </c>
      <c r="G178" s="285"/>
      <c r="H178" s="285" t="s">
        <v>475</v>
      </c>
      <c r="I178" s="285" t="s">
        <v>476</v>
      </c>
      <c r="J178" s="285">
        <v>1</v>
      </c>
      <c r="K178" s="333"/>
    </row>
    <row r="179" s="1" customFormat="1" ht="15" customHeight="1">
      <c r="B179" s="310"/>
      <c r="C179" s="285" t="s">
        <v>51</v>
      </c>
      <c r="D179" s="285"/>
      <c r="E179" s="285"/>
      <c r="F179" s="308" t="s">
        <v>405</v>
      </c>
      <c r="G179" s="285"/>
      <c r="H179" s="285" t="s">
        <v>477</v>
      </c>
      <c r="I179" s="285" t="s">
        <v>407</v>
      </c>
      <c r="J179" s="285">
        <v>20</v>
      </c>
      <c r="K179" s="333"/>
    </row>
    <row r="180" s="1" customFormat="1" ht="15" customHeight="1">
      <c r="B180" s="310"/>
      <c r="C180" s="285" t="s">
        <v>52</v>
      </c>
      <c r="D180" s="285"/>
      <c r="E180" s="285"/>
      <c r="F180" s="308" t="s">
        <v>405</v>
      </c>
      <c r="G180" s="285"/>
      <c r="H180" s="285" t="s">
        <v>478</v>
      </c>
      <c r="I180" s="285" t="s">
        <v>407</v>
      </c>
      <c r="J180" s="285">
        <v>255</v>
      </c>
      <c r="K180" s="333"/>
    </row>
    <row r="181" s="1" customFormat="1" ht="15" customHeight="1">
      <c r="B181" s="310"/>
      <c r="C181" s="285" t="s">
        <v>101</v>
      </c>
      <c r="D181" s="285"/>
      <c r="E181" s="285"/>
      <c r="F181" s="308" t="s">
        <v>405</v>
      </c>
      <c r="G181" s="285"/>
      <c r="H181" s="285" t="s">
        <v>369</v>
      </c>
      <c r="I181" s="285" t="s">
        <v>407</v>
      </c>
      <c r="J181" s="285">
        <v>10</v>
      </c>
      <c r="K181" s="333"/>
    </row>
    <row r="182" s="1" customFormat="1" ht="15" customHeight="1">
      <c r="B182" s="310"/>
      <c r="C182" s="285" t="s">
        <v>102</v>
      </c>
      <c r="D182" s="285"/>
      <c r="E182" s="285"/>
      <c r="F182" s="308" t="s">
        <v>405</v>
      </c>
      <c r="G182" s="285"/>
      <c r="H182" s="285" t="s">
        <v>479</v>
      </c>
      <c r="I182" s="285" t="s">
        <v>440</v>
      </c>
      <c r="J182" s="285"/>
      <c r="K182" s="333"/>
    </row>
    <row r="183" s="1" customFormat="1" ht="15" customHeight="1">
      <c r="B183" s="310"/>
      <c r="C183" s="285" t="s">
        <v>480</v>
      </c>
      <c r="D183" s="285"/>
      <c r="E183" s="285"/>
      <c r="F183" s="308" t="s">
        <v>405</v>
      </c>
      <c r="G183" s="285"/>
      <c r="H183" s="285" t="s">
        <v>481</v>
      </c>
      <c r="I183" s="285" t="s">
        <v>440</v>
      </c>
      <c r="J183" s="285"/>
      <c r="K183" s="333"/>
    </row>
    <row r="184" s="1" customFormat="1" ht="15" customHeight="1">
      <c r="B184" s="310"/>
      <c r="C184" s="285" t="s">
        <v>469</v>
      </c>
      <c r="D184" s="285"/>
      <c r="E184" s="285"/>
      <c r="F184" s="308" t="s">
        <v>405</v>
      </c>
      <c r="G184" s="285"/>
      <c r="H184" s="285" t="s">
        <v>482</v>
      </c>
      <c r="I184" s="285" t="s">
        <v>440</v>
      </c>
      <c r="J184" s="285"/>
      <c r="K184" s="333"/>
    </row>
    <row r="185" s="1" customFormat="1" ht="15" customHeight="1">
      <c r="B185" s="310"/>
      <c r="C185" s="285" t="s">
        <v>104</v>
      </c>
      <c r="D185" s="285"/>
      <c r="E185" s="285"/>
      <c r="F185" s="308" t="s">
        <v>411</v>
      </c>
      <c r="G185" s="285"/>
      <c r="H185" s="285" t="s">
        <v>483</v>
      </c>
      <c r="I185" s="285" t="s">
        <v>407</v>
      </c>
      <c r="J185" s="285">
        <v>50</v>
      </c>
      <c r="K185" s="333"/>
    </row>
    <row r="186" s="1" customFormat="1" ht="15" customHeight="1">
      <c r="B186" s="310"/>
      <c r="C186" s="285" t="s">
        <v>484</v>
      </c>
      <c r="D186" s="285"/>
      <c r="E186" s="285"/>
      <c r="F186" s="308" t="s">
        <v>411</v>
      </c>
      <c r="G186" s="285"/>
      <c r="H186" s="285" t="s">
        <v>485</v>
      </c>
      <c r="I186" s="285" t="s">
        <v>486</v>
      </c>
      <c r="J186" s="285"/>
      <c r="K186" s="333"/>
    </row>
    <row r="187" s="1" customFormat="1" ht="15" customHeight="1">
      <c r="B187" s="310"/>
      <c r="C187" s="285" t="s">
        <v>487</v>
      </c>
      <c r="D187" s="285"/>
      <c r="E187" s="285"/>
      <c r="F187" s="308" t="s">
        <v>411</v>
      </c>
      <c r="G187" s="285"/>
      <c r="H187" s="285" t="s">
        <v>488</v>
      </c>
      <c r="I187" s="285" t="s">
        <v>486</v>
      </c>
      <c r="J187" s="285"/>
      <c r="K187" s="333"/>
    </row>
    <row r="188" s="1" customFormat="1" ht="15" customHeight="1">
      <c r="B188" s="310"/>
      <c r="C188" s="285" t="s">
        <v>489</v>
      </c>
      <c r="D188" s="285"/>
      <c r="E188" s="285"/>
      <c r="F188" s="308" t="s">
        <v>411</v>
      </c>
      <c r="G188" s="285"/>
      <c r="H188" s="285" t="s">
        <v>490</v>
      </c>
      <c r="I188" s="285" t="s">
        <v>486</v>
      </c>
      <c r="J188" s="285"/>
      <c r="K188" s="333"/>
    </row>
    <row r="189" s="1" customFormat="1" ht="15" customHeight="1">
      <c r="B189" s="310"/>
      <c r="C189" s="346" t="s">
        <v>491</v>
      </c>
      <c r="D189" s="285"/>
      <c r="E189" s="285"/>
      <c r="F189" s="308" t="s">
        <v>411</v>
      </c>
      <c r="G189" s="285"/>
      <c r="H189" s="285" t="s">
        <v>492</v>
      </c>
      <c r="I189" s="285" t="s">
        <v>493</v>
      </c>
      <c r="J189" s="347" t="s">
        <v>494</v>
      </c>
      <c r="K189" s="333"/>
    </row>
    <row r="190" s="17" customFormat="1" ht="15" customHeight="1">
      <c r="B190" s="348"/>
      <c r="C190" s="349" t="s">
        <v>495</v>
      </c>
      <c r="D190" s="350"/>
      <c r="E190" s="350"/>
      <c r="F190" s="351" t="s">
        <v>411</v>
      </c>
      <c r="G190" s="350"/>
      <c r="H190" s="350" t="s">
        <v>496</v>
      </c>
      <c r="I190" s="350" t="s">
        <v>493</v>
      </c>
      <c r="J190" s="352" t="s">
        <v>494</v>
      </c>
      <c r="K190" s="353"/>
    </row>
    <row r="191" s="1" customFormat="1" ht="15" customHeight="1">
      <c r="B191" s="310"/>
      <c r="C191" s="346" t="s">
        <v>40</v>
      </c>
      <c r="D191" s="285"/>
      <c r="E191" s="285"/>
      <c r="F191" s="308" t="s">
        <v>405</v>
      </c>
      <c r="G191" s="285"/>
      <c r="H191" s="282" t="s">
        <v>497</v>
      </c>
      <c r="I191" s="285" t="s">
        <v>498</v>
      </c>
      <c r="J191" s="285"/>
      <c r="K191" s="333"/>
    </row>
    <row r="192" s="1" customFormat="1" ht="15" customHeight="1">
      <c r="B192" s="310"/>
      <c r="C192" s="346" t="s">
        <v>499</v>
      </c>
      <c r="D192" s="285"/>
      <c r="E192" s="285"/>
      <c r="F192" s="308" t="s">
        <v>405</v>
      </c>
      <c r="G192" s="285"/>
      <c r="H192" s="285" t="s">
        <v>500</v>
      </c>
      <c r="I192" s="285" t="s">
        <v>440</v>
      </c>
      <c r="J192" s="285"/>
      <c r="K192" s="333"/>
    </row>
    <row r="193" s="1" customFormat="1" ht="15" customHeight="1">
      <c r="B193" s="310"/>
      <c r="C193" s="346" t="s">
        <v>501</v>
      </c>
      <c r="D193" s="285"/>
      <c r="E193" s="285"/>
      <c r="F193" s="308" t="s">
        <v>405</v>
      </c>
      <c r="G193" s="285"/>
      <c r="H193" s="285" t="s">
        <v>502</v>
      </c>
      <c r="I193" s="285" t="s">
        <v>440</v>
      </c>
      <c r="J193" s="285"/>
      <c r="K193" s="333"/>
    </row>
    <row r="194" s="1" customFormat="1" ht="15" customHeight="1">
      <c r="B194" s="310"/>
      <c r="C194" s="346" t="s">
        <v>503</v>
      </c>
      <c r="D194" s="285"/>
      <c r="E194" s="285"/>
      <c r="F194" s="308" t="s">
        <v>411</v>
      </c>
      <c r="G194" s="285"/>
      <c r="H194" s="285" t="s">
        <v>504</v>
      </c>
      <c r="I194" s="285" t="s">
        <v>440</v>
      </c>
      <c r="J194" s="285"/>
      <c r="K194" s="333"/>
    </row>
    <row r="195" s="1" customFormat="1" ht="15" customHeight="1">
      <c r="B195" s="339"/>
      <c r="C195" s="354"/>
      <c r="D195" s="319"/>
      <c r="E195" s="319"/>
      <c r="F195" s="319"/>
      <c r="G195" s="319"/>
      <c r="H195" s="319"/>
      <c r="I195" s="319"/>
      <c r="J195" s="319"/>
      <c r="K195" s="340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321"/>
      <c r="C197" s="331"/>
      <c r="D197" s="331"/>
      <c r="E197" s="331"/>
      <c r="F197" s="341"/>
      <c r="G197" s="331"/>
      <c r="H197" s="331"/>
      <c r="I197" s="331"/>
      <c r="J197" s="331"/>
      <c r="K197" s="321"/>
    </row>
    <row r="198" s="1" customFormat="1" ht="18.75" customHeight="1"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</row>
    <row r="199" s="1" customFormat="1" ht="13.5">
      <c r="B199" s="272"/>
      <c r="C199" s="273"/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1">
      <c r="B200" s="275"/>
      <c r="C200" s="276" t="s">
        <v>505</v>
      </c>
      <c r="D200" s="276"/>
      <c r="E200" s="276"/>
      <c r="F200" s="276"/>
      <c r="G200" s="276"/>
      <c r="H200" s="276"/>
      <c r="I200" s="276"/>
      <c r="J200" s="276"/>
      <c r="K200" s="277"/>
    </row>
    <row r="201" s="1" customFormat="1" ht="25.5" customHeight="1">
      <c r="B201" s="275"/>
      <c r="C201" s="355" t="s">
        <v>506</v>
      </c>
      <c r="D201" s="355"/>
      <c r="E201" s="355"/>
      <c r="F201" s="355" t="s">
        <v>507</v>
      </c>
      <c r="G201" s="356"/>
      <c r="H201" s="355" t="s">
        <v>508</v>
      </c>
      <c r="I201" s="355"/>
      <c r="J201" s="355"/>
      <c r="K201" s="277"/>
    </row>
    <row r="202" s="1" customFormat="1" ht="5.25" customHeight="1">
      <c r="B202" s="310"/>
      <c r="C202" s="305"/>
      <c r="D202" s="305"/>
      <c r="E202" s="305"/>
      <c r="F202" s="305"/>
      <c r="G202" s="331"/>
      <c r="H202" s="305"/>
      <c r="I202" s="305"/>
      <c r="J202" s="305"/>
      <c r="K202" s="333"/>
    </row>
    <row r="203" s="1" customFormat="1" ht="15" customHeight="1">
      <c r="B203" s="310"/>
      <c r="C203" s="285" t="s">
        <v>498</v>
      </c>
      <c r="D203" s="285"/>
      <c r="E203" s="285"/>
      <c r="F203" s="308" t="s">
        <v>41</v>
      </c>
      <c r="G203" s="285"/>
      <c r="H203" s="285" t="s">
        <v>509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42</v>
      </c>
      <c r="G204" s="285"/>
      <c r="H204" s="285" t="s">
        <v>510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45</v>
      </c>
      <c r="G205" s="285"/>
      <c r="H205" s="285" t="s">
        <v>511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43</v>
      </c>
      <c r="G206" s="285"/>
      <c r="H206" s="285" t="s">
        <v>512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 t="s">
        <v>44</v>
      </c>
      <c r="G207" s="285"/>
      <c r="H207" s="285" t="s">
        <v>513</v>
      </c>
      <c r="I207" s="285"/>
      <c r="J207" s="285"/>
      <c r="K207" s="333"/>
    </row>
    <row r="208" s="1" customFormat="1" ht="15" customHeight="1">
      <c r="B208" s="310"/>
      <c r="C208" s="285"/>
      <c r="D208" s="285"/>
      <c r="E208" s="285"/>
      <c r="F208" s="308"/>
      <c r="G208" s="285"/>
      <c r="H208" s="285"/>
      <c r="I208" s="285"/>
      <c r="J208" s="285"/>
      <c r="K208" s="333"/>
    </row>
    <row r="209" s="1" customFormat="1" ht="15" customHeight="1">
      <c r="B209" s="310"/>
      <c r="C209" s="285" t="s">
        <v>452</v>
      </c>
      <c r="D209" s="285"/>
      <c r="E209" s="285"/>
      <c r="F209" s="308" t="s">
        <v>77</v>
      </c>
      <c r="G209" s="285"/>
      <c r="H209" s="285" t="s">
        <v>514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347</v>
      </c>
      <c r="G210" s="285"/>
      <c r="H210" s="285" t="s">
        <v>348</v>
      </c>
      <c r="I210" s="285"/>
      <c r="J210" s="285"/>
      <c r="K210" s="333"/>
    </row>
    <row r="211" s="1" customFormat="1" ht="15" customHeight="1">
      <c r="B211" s="310"/>
      <c r="C211" s="285"/>
      <c r="D211" s="285"/>
      <c r="E211" s="285"/>
      <c r="F211" s="308" t="s">
        <v>345</v>
      </c>
      <c r="G211" s="285"/>
      <c r="H211" s="285" t="s">
        <v>515</v>
      </c>
      <c r="I211" s="285"/>
      <c r="J211" s="285"/>
      <c r="K211" s="333"/>
    </row>
    <row r="212" s="1" customFormat="1" ht="15" customHeight="1">
      <c r="B212" s="357"/>
      <c r="C212" s="285"/>
      <c r="D212" s="285"/>
      <c r="E212" s="285"/>
      <c r="F212" s="308" t="s">
        <v>349</v>
      </c>
      <c r="G212" s="346"/>
      <c r="H212" s="337" t="s">
        <v>350</v>
      </c>
      <c r="I212" s="337"/>
      <c r="J212" s="337"/>
      <c r="K212" s="358"/>
    </row>
    <row r="213" s="1" customFormat="1" ht="15" customHeight="1">
      <c r="B213" s="357"/>
      <c r="C213" s="285"/>
      <c r="D213" s="285"/>
      <c r="E213" s="285"/>
      <c r="F213" s="308" t="s">
        <v>351</v>
      </c>
      <c r="G213" s="346"/>
      <c r="H213" s="337" t="s">
        <v>516</v>
      </c>
      <c r="I213" s="337"/>
      <c r="J213" s="337"/>
      <c r="K213" s="358"/>
    </row>
    <row r="214" s="1" customFormat="1" ht="15" customHeight="1">
      <c r="B214" s="357"/>
      <c r="C214" s="285"/>
      <c r="D214" s="285"/>
      <c r="E214" s="285"/>
      <c r="F214" s="308"/>
      <c r="G214" s="346"/>
      <c r="H214" s="337"/>
      <c r="I214" s="337"/>
      <c r="J214" s="337"/>
      <c r="K214" s="358"/>
    </row>
    <row r="215" s="1" customFormat="1" ht="15" customHeight="1">
      <c r="B215" s="357"/>
      <c r="C215" s="285" t="s">
        <v>476</v>
      </c>
      <c r="D215" s="285"/>
      <c r="E215" s="285"/>
      <c r="F215" s="308">
        <v>1</v>
      </c>
      <c r="G215" s="346"/>
      <c r="H215" s="337" t="s">
        <v>517</v>
      </c>
      <c r="I215" s="337"/>
      <c r="J215" s="337"/>
      <c r="K215" s="358"/>
    </row>
    <row r="216" s="1" customFormat="1" ht="15" customHeight="1">
      <c r="B216" s="357"/>
      <c r="C216" s="285"/>
      <c r="D216" s="285"/>
      <c r="E216" s="285"/>
      <c r="F216" s="308">
        <v>2</v>
      </c>
      <c r="G216" s="346"/>
      <c r="H216" s="337" t="s">
        <v>518</v>
      </c>
      <c r="I216" s="337"/>
      <c r="J216" s="337"/>
      <c r="K216" s="358"/>
    </row>
    <row r="217" s="1" customFormat="1" ht="15" customHeight="1">
      <c r="B217" s="357"/>
      <c r="C217" s="285"/>
      <c r="D217" s="285"/>
      <c r="E217" s="285"/>
      <c r="F217" s="308">
        <v>3</v>
      </c>
      <c r="G217" s="346"/>
      <c r="H217" s="337" t="s">
        <v>519</v>
      </c>
      <c r="I217" s="337"/>
      <c r="J217" s="337"/>
      <c r="K217" s="358"/>
    </row>
    <row r="218" s="1" customFormat="1" ht="15" customHeight="1">
      <c r="B218" s="357"/>
      <c r="C218" s="285"/>
      <c r="D218" s="285"/>
      <c r="E218" s="285"/>
      <c r="F218" s="308">
        <v>4</v>
      </c>
      <c r="G218" s="346"/>
      <c r="H218" s="337" t="s">
        <v>520</v>
      </c>
      <c r="I218" s="337"/>
      <c r="J218" s="337"/>
      <c r="K218" s="358"/>
    </row>
    <row r="219" s="1" customFormat="1" ht="12.75" customHeight="1">
      <c r="B219" s="359"/>
      <c r="C219" s="360"/>
      <c r="D219" s="360"/>
      <c r="E219" s="360"/>
      <c r="F219" s="360"/>
      <c r="G219" s="360"/>
      <c r="H219" s="360"/>
      <c r="I219" s="360"/>
      <c r="J219" s="360"/>
      <c r="K219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2024-05-10T11:31:31Z</dcterms:created>
  <dcterms:modified xsi:type="dcterms:W3CDTF">2024-05-10T11:31:33Z</dcterms:modified>
</cp:coreProperties>
</file>