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202300"/>
  <bookViews>
    <workbookView xWindow="65416" yWindow="65416" windowWidth="29040" windowHeight="15840" activeTab="1"/>
  </bookViews>
  <sheets>
    <sheet name="BT.B - výkaz výměr" sheetId="1" r:id="rId1"/>
    <sheet name="krycí list" sheetId="2" r:id="rId2"/>
  </sheets>
  <definedNames>
    <definedName name="_xlnm.Print_Area" localSheetId="0">'BT.B - výkaz výměr'!$A$1:$J$61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<sst xmlns="http://schemas.openxmlformats.org/spreadsheetml/2006/main" count="220" uniqueCount="140">
  <si>
    <t>Celkem</t>
  </si>
  <si>
    <t>ks</t>
  </si>
  <si>
    <t>Uvedení do provozu, dokladová část a certifikace</t>
  </si>
  <si>
    <t>BT</t>
  </si>
  <si>
    <t>Vypracování provozního řádu pro údržbu a obsluhu bazénové technologie</t>
  </si>
  <si>
    <t>Zajištění zkoušek nutných pro uvedení do provozu, zajištění odběru a vyhodnocení vzorku před uvedením do zkušebního provozu</t>
  </si>
  <si>
    <t>VRN, doprava</t>
  </si>
  <si>
    <t>Instalace, montáž, vč. demontáží stáv. BT</t>
  </si>
  <si>
    <t>Výkony</t>
  </si>
  <si>
    <t>Dodavatelská dokumentace, revize, doprava, režie</t>
  </si>
  <si>
    <t>EL</t>
  </si>
  <si>
    <t>Doplnění kabeláže, úprava rozvaděče, montáže</t>
  </si>
  <si>
    <t>Periferie</t>
  </si>
  <si>
    <t>Počet</t>
  </si>
  <si>
    <t>Jedn.</t>
  </si>
  <si>
    <t>Popis</t>
  </si>
  <si>
    <t>Poz.</t>
  </si>
  <si>
    <t>Doplnění elektro</t>
  </si>
  <si>
    <t>Drobné ventily</t>
  </si>
  <si>
    <t>ZK25</t>
  </si>
  <si>
    <t>Z25</t>
  </si>
  <si>
    <t>K40</t>
  </si>
  <si>
    <t>ZK80</t>
  </si>
  <si>
    <t>K80</t>
  </si>
  <si>
    <t>K100</t>
  </si>
  <si>
    <t>K125</t>
  </si>
  <si>
    <t>ZK150</t>
  </si>
  <si>
    <t>K150</t>
  </si>
  <si>
    <t>K200</t>
  </si>
  <si>
    <t>Armaturní systém, kulové ventily do d75, od dim 90 mezipřírubové uzavírací klapky, mezipřírubové zpětné ventily určené pro instalaci na potrubí PVC-U. Armatury připojené na potrubí lepením nebo pomocí oboustranných připojovacích přírub včetně těsnění a spojovacího materiálu, kromě ovládacích armatur filtrů, které jsou vykázány samostatně.</t>
  </si>
  <si>
    <t>Drobné potrubí</t>
  </si>
  <si>
    <t>m</t>
  </si>
  <si>
    <t>DN25</t>
  </si>
  <si>
    <t>DN40</t>
  </si>
  <si>
    <t>DN80</t>
  </si>
  <si>
    <t>DN100</t>
  </si>
  <si>
    <t>DN125</t>
  </si>
  <si>
    <t>DN150</t>
  </si>
  <si>
    <t>DN200</t>
  </si>
  <si>
    <t>Trubní rozvody - spoje potrubí a tvarovek lepené lepidlem na PVC na plochu vyčištěnou čističem pro lepení PVC spojů</t>
  </si>
  <si>
    <t>Potrubí, armatury, tvarovky</t>
  </si>
  <si>
    <t>Měnič frekvence - ochrana IP55, k instalaci na stěnu, vč. regulátoru PI a vyhodnocovací logiky PTC, odrušení dle EN 61800-3 C1 , Síťové napětí: 3 AC, 380 – 480 V , Frekvence: 50 / 60 Hz, Výstupní frekvence: 0 – 1000 Hz , Ochrana: IP 55 , 6 x programovatelné digitální vstupy, 2 x digitální výstupy, 2 x výstupy relé 230 V / 2 A , 2 x analogové vstupy 0 – 10 V, 0/4 – 20 mA , 2 x analogové výstupy 240 V/400 V AC 2A , včetně RS485, včetně 2,5 m kabelu a zástrčky.</t>
  </si>
  <si>
    <t>Koncové prvky v bazénu jsou součástí nerezové vany bazénu</t>
  </si>
  <si>
    <t>Průtokoměr indukční pro potrubí DN125 - pro snímání intenzity cirkulované vody a automatické kontinuální měření, proudový a pulzní výstup, nerezová měřící část, pryžová výstelka, snímání průtoku s dálkovým přenosem dat, 230V</t>
  </si>
  <si>
    <t>B.12</t>
  </si>
  <si>
    <t>Elektroventil pro přepínání žlábku do kanalizace DN50, včetně čistícího kusu a 2x šroubení pro pravidelnou snadnou demontáž, včetně osazení T tvarovky na stávající svod.</t>
  </si>
  <si>
    <t>B.11</t>
  </si>
  <si>
    <t>Impulzní vodoměr 1", včetně měřícího sedla, nastavitelná dávka informace: 1l/puls, 10l/puls, 100l/puls</t>
  </si>
  <si>
    <t>B.10.2</t>
  </si>
  <si>
    <t>Hlídání hladiny v akumulační nádrži, blokování čerpadel a dopouštění vody do akumulační jímky: elektroventil dopouštění, včetně skříňky s relé pro zpracování kontaktu pro monitoring 6-ti stavů, vč. snímacích elektrod z nerezové oceli</t>
  </si>
  <si>
    <t>B.10.1</t>
  </si>
  <si>
    <t>Čerpadlo horizontální pro odběr vzorku z plastu, oběžné kolo z norylu s nerezovou osou a  s předřazeným lapačem nečistot: H = 10m, Q = 4 m3/hod, 0,29 kW, 230V</t>
  </si>
  <si>
    <t>B.9</t>
  </si>
  <si>
    <t>Průtokový spínač do potrubí pro hlídání průtoku</t>
  </si>
  <si>
    <t>Jímka pro vsazení teplotního čidla regulace ohřevu (bez teplotního čidla)</t>
  </si>
  <si>
    <t>Trubkový spirálový protiproudý výměník kogenerace v provedení z nerezu, vnitřní vystrojení z hladkých trubek, Trubky/plášť: 203/203 °C, 16/16bar, AISI316L/AISI316L, příruby DN80/DN80</t>
  </si>
  <si>
    <t>B.4.2</t>
  </si>
  <si>
    <t>Trubkový spirálový protiproudý výměník 250 kW v provedení z nerezu, vnitřní vystrojení z hladkých trubek, Trubky/plášť: 203/203 °C, 16/16bar, AISI316L/AISI316L, příruby DN80/DN80</t>
  </si>
  <si>
    <t>B.4.1</t>
  </si>
  <si>
    <t xml:space="preserve">Středotlaký UV zářič Q = 55 m3/h.,  P= 2,5 kW, lampy 1x1000W, připojení DN125, Napájecí rozvaděč musí být vybaven LCD displejem a  pro obsluhu musí být vybaven menu v českém jazyce. Textové a grafické zobrazování informace o stavu UV jednotky s možností vykreslení hodnotových grafů zařízení. UV musí obsahovat řídící skříňku, senzor a monitor záření, s automatickým čištěním trubice, čidlo s hlídáním průtoku pro hlídání funkce UV lampy. Provedení z nerez oceli 316L, Elektronické řízení výkonu UV lampy na minimálním požadovaném výkonu 60mJ/cm2. Regulace výkonu 50%-100%. Komunikace Ethernet, Modbus. </t>
  </si>
  <si>
    <t>B.3, B.3.1</t>
  </si>
  <si>
    <t>Recirkulační čerpadlo 35m3/h, H=14 m, horizontální provedení, tělo čerpadla i vlasového filtru z vyztuženého plastu, určeno pro chod s FM, otáčky max. 1500 ot/min</t>
  </si>
  <si>
    <t>B.2.1, B.2.2</t>
  </si>
  <si>
    <t>kg</t>
  </si>
  <si>
    <t>Filtrační náplň- filtrační křemitý písek, dodávka včetně uložení do filtru</t>
  </si>
  <si>
    <t>Armaturní systém k filtru-5-ti ventilová souprava bez podpěrné konstrukce d100, automatické ventily, ovládací skříň</t>
  </si>
  <si>
    <t>Komplet pro vybavení filtru - manometrová sestava, automatický odvzdušňovací ventil</t>
  </si>
  <si>
    <r>
      <t xml:space="preserve">Filtrační zařízení s výškou písku </t>
    </r>
    <r>
      <rPr>
        <b/>
        <sz val="9"/>
        <rFont val="Aptos Narrow"/>
        <family val="2"/>
        <scheme val="minor"/>
      </rPr>
      <t xml:space="preserve">1,0 m </t>
    </r>
    <r>
      <rPr>
        <sz val="9"/>
        <rFont val="Aptos Narrow"/>
        <family val="2"/>
        <scheme val="minor"/>
      </rPr>
      <t>(</t>
    </r>
    <r>
      <rPr>
        <b/>
        <sz val="9"/>
        <rFont val="Aptos Narrow"/>
        <family val="2"/>
        <scheme val="minor"/>
      </rPr>
      <t>Ø1050mm</t>
    </r>
    <r>
      <rPr>
        <sz val="9"/>
        <rFont val="Aptos Narrow"/>
        <family val="2"/>
        <scheme val="minor"/>
      </rPr>
      <t>), vnitřní vystrojení filtru pro výkon max 33m3/h při maximální rychlosti v potrubí 2m; max.tlak ve filtru 2,5 bar; materiál: polyester + skelné vlákno; praní vodou, připojení d90, boční otvor ve filtru pr. 400mm</t>
    </r>
  </si>
  <si>
    <t>B.1</t>
  </si>
  <si>
    <t>BAZÉNOVÁ TECHNOLOGIE - okruh B</t>
  </si>
  <si>
    <t>Ps</t>
  </si>
  <si>
    <t>Pi</t>
  </si>
  <si>
    <t>Cena celkem</t>
  </si>
  <si>
    <t>jed.cena</t>
  </si>
  <si>
    <t>kW/ks (1F/3F)</t>
  </si>
  <si>
    <t>počet</t>
  </si>
  <si>
    <t>mj</t>
  </si>
  <si>
    <t>Kód položky ve výkresu</t>
  </si>
  <si>
    <t>CS</t>
  </si>
  <si>
    <t>P.Č.</t>
  </si>
  <si>
    <t xml:space="preserve">Investor : </t>
  </si>
  <si>
    <t>Objekt</t>
  </si>
  <si>
    <t>Výkaz výměr, soupis prací</t>
  </si>
  <si>
    <t>Soupis stavebních prací, dodávek a služeb</t>
  </si>
  <si>
    <t>Stavba:</t>
  </si>
  <si>
    <t>SPORTOVNÍ A REKREAČNÍ AREÁL KRAVÍ HORA V BRNĚ - Rekonstrukce parní sauny a sprchy</t>
  </si>
  <si>
    <t>Zadavatel</t>
  </si>
  <si>
    <t>Statutární město Brno, městská část Brno-střed</t>
  </si>
  <si>
    <t>IČO:</t>
  </si>
  <si>
    <t>44992785</t>
  </si>
  <si>
    <t>Dominikánské náměstí 264/2</t>
  </si>
  <si>
    <t>DIČ:</t>
  </si>
  <si>
    <t>CZ44992785</t>
  </si>
  <si>
    <t>60200</t>
  </si>
  <si>
    <t>Brno-Brno-město</t>
  </si>
  <si>
    <t>Projektant:</t>
  </si>
  <si>
    <t>Zhotovitel:</t>
  </si>
  <si>
    <t>Vypracoval:</t>
  </si>
  <si>
    <t>Rozpis ceny</t>
  </si>
  <si>
    <t>HSV</t>
  </si>
  <si>
    <t>PSV</t>
  </si>
  <si>
    <t>MON</t>
  </si>
  <si>
    <t>Vedlejší náklady</t>
  </si>
  <si>
    <t>Ostatní náklady</t>
  </si>
  <si>
    <t>Rekapitulace daní</t>
  </si>
  <si>
    <t>Základ pro sníženou DPH</t>
  </si>
  <si>
    <t>%</t>
  </si>
  <si>
    <t>Kč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</si>
  <si>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</si>
  <si>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</si>
  <si>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</si>
  <si>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</si>
  <si>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</si>
  <si>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</si>
  <si>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v</t>
  </si>
  <si>
    <t>dne</t>
  </si>
  <si>
    <t>Za zhotovitele</t>
  </si>
  <si>
    <t>Za objednatele</t>
  </si>
  <si>
    <t>Rekapitulace dílů zakázky</t>
  </si>
  <si>
    <t>Číslo</t>
  </si>
  <si>
    <t>Název</t>
  </si>
  <si>
    <t>DPH celkem</t>
  </si>
  <si>
    <t xml:space="preserve">Zakázka </t>
  </si>
  <si>
    <t>Rekonstrukce parní sauny a sprchy</t>
  </si>
  <si>
    <t/>
  </si>
  <si>
    <t>Díl</t>
  </si>
  <si>
    <t>I.</t>
  </si>
  <si>
    <t>II.</t>
  </si>
  <si>
    <t>III.</t>
  </si>
  <si>
    <t>IV.</t>
  </si>
  <si>
    <t>Celkem za stavbu</t>
  </si>
  <si>
    <t>Bazény a wellness s.r.o.</t>
  </si>
  <si>
    <t>182 00 Praha 8</t>
  </si>
  <si>
    <t>27941931</t>
  </si>
  <si>
    <t>CZ27941931</t>
  </si>
  <si>
    <t xml:space="preserve">  Nad Šutkou ev. č. 41</t>
  </si>
  <si>
    <t>Celkem bez DPH</t>
  </si>
  <si>
    <t>celkem</t>
  </si>
  <si>
    <t>Armaturní systém, kulové ventily do d75, od dim 90 mezipřírubové uzavírací klapky, mezipřírubové zpětné ventily určené pro instalaci na potrubí PVC-U. které jsou vykázány samostatně.</t>
  </si>
  <si>
    <t>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</si>
</sst>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\ &quot;Kč&quot;"/>
    <numFmt numFmtId="165" formatCode="#,##0.0"/>
    <numFmt numFmtId="166" formatCode="0.0"/>
    <numFmt numFmtId="167" formatCode="0.00000"/>
  </numFmts>
  <fonts count="24"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name val="Aptos Narrow"/>
      <family val="2"/>
      <scheme val="minor"/>
    </font>
    <font>
      <b/>
      <sz val="9"/>
      <name val="Aptos Narrow"/>
      <family val="2"/>
      <scheme val="minor"/>
    </font>
    <font>
      <b/>
      <sz val="12"/>
      <name val="Aptos Narrow"/>
      <family val="2"/>
      <scheme val="minor"/>
    </font>
    <font>
      <b/>
      <sz val="8"/>
      <name val="Aptos Narrow"/>
      <family val="2"/>
      <scheme val="minor"/>
    </font>
    <font>
      <b/>
      <sz val="11"/>
      <name val="Aptos Narrow"/>
      <family val="2"/>
      <scheme val="minor"/>
    </font>
    <font>
      <sz val="9"/>
      <name val="Aptos Narrow"/>
      <family val="2"/>
      <scheme val="minor"/>
    </font>
    <font>
      <b/>
      <sz val="10"/>
      <name val="Aptos Narrow"/>
      <family val="2"/>
      <scheme val="minor"/>
    </font>
    <font>
      <sz val="11"/>
      <name val="Aptos Narrow"/>
      <family val="2"/>
      <scheme val="minor"/>
    </font>
    <font>
      <sz val="10"/>
      <name val="Arial CE"/>
      <family val="2"/>
    </font>
    <font>
      <sz val="10"/>
      <color rgb="FF000000"/>
      <name val="Aptos Narrow"/>
      <family val="2"/>
      <scheme val="minor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2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hair"/>
      <top style="thin">
        <color indexed="8"/>
      </top>
      <bottom/>
    </border>
    <border>
      <left style="hair"/>
      <right style="hair"/>
      <top style="thin">
        <color indexed="8"/>
      </top>
      <bottom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/>
      <right/>
      <top/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0" fontId="11" fillId="0" borderId="0">
      <alignment/>
      <protection/>
    </xf>
  </cellStyleXfs>
  <cellXfs count="252">
    <xf numFmtId="0" fontId="0" fillId="0" borderId="0" xfId="0"/>
    <xf numFmtId="0" fontId="11" fillId="0" borderId="0" xfId="25">
      <alignment/>
      <protection/>
    </xf>
    <xf numFmtId="0" fontId="13" fillId="2" borderId="1" xfId="25" applyFont="1" applyFill="1" applyBorder="1" applyAlignment="1">
      <alignment horizontal="left" vertical="center" indent="1"/>
      <protection/>
    </xf>
    <xf numFmtId="0" fontId="11" fillId="2" borderId="0" xfId="25" applyFill="1" applyAlignment="1">
      <alignment wrapText="1"/>
      <protection/>
    </xf>
    <xf numFmtId="0" fontId="11" fillId="2" borderId="1" xfId="25" applyFill="1" applyBorder="1" applyAlignment="1">
      <alignment horizontal="left" vertical="center" indent="1"/>
      <protection/>
    </xf>
    <xf numFmtId="0" fontId="11" fillId="0" borderId="0" xfId="25" applyAlignment="1">
      <alignment wrapText="1"/>
      <protection/>
    </xf>
    <xf numFmtId="0" fontId="11" fillId="2" borderId="2" xfId="25" applyFill="1" applyBorder="1" applyAlignment="1">
      <alignment horizontal="left" vertical="center" indent="1"/>
      <protection/>
    </xf>
    <xf numFmtId="0" fontId="11" fillId="2" borderId="3" xfId="25" applyFill="1" applyBorder="1" applyAlignment="1">
      <alignment wrapText="1"/>
      <protection/>
    </xf>
    <xf numFmtId="0" fontId="11" fillId="0" borderId="3" xfId="25" applyBorder="1" applyAlignment="1">
      <alignment wrapText="1"/>
      <protection/>
    </xf>
    <xf numFmtId="0" fontId="11" fillId="0" borderId="1" xfId="25" applyBorder="1" applyAlignment="1">
      <alignment horizontal="left" vertical="center" indent="1"/>
      <protection/>
    </xf>
    <xf numFmtId="0" fontId="11" fillId="0" borderId="0" xfId="25" applyAlignment="1">
      <alignment horizontal="right" vertical="center"/>
      <protection/>
    </xf>
    <xf numFmtId="49" fontId="15" fillId="0" borderId="0" xfId="25" applyNumberFormat="1" applyFont="1" applyAlignment="1">
      <alignment horizontal="left" vertical="center"/>
      <protection/>
    </xf>
    <xf numFmtId="0" fontId="11" fillId="0" borderId="4" xfId="25" applyBorder="1">
      <alignment/>
      <protection/>
    </xf>
    <xf numFmtId="0" fontId="15" fillId="0" borderId="1" xfId="25" applyFont="1" applyBorder="1" applyAlignment="1">
      <alignment horizontal="left" vertical="center" indent="1"/>
      <protection/>
    </xf>
    <xf numFmtId="0" fontId="15" fillId="0" borderId="0" xfId="25" applyFont="1" applyAlignment="1">
      <alignment vertical="center" wrapText="1"/>
      <protection/>
    </xf>
    <xf numFmtId="0" fontId="15" fillId="0" borderId="2" xfId="25" applyFont="1" applyBorder="1" applyAlignment="1">
      <alignment horizontal="left" vertical="center" indent="1"/>
      <protection/>
    </xf>
    <xf numFmtId="0" fontId="15" fillId="0" borderId="3" xfId="25" applyFont="1" applyBorder="1" applyAlignment="1">
      <alignment horizontal="right" vertical="center" wrapText="1"/>
      <protection/>
    </xf>
    <xf numFmtId="49" fontId="15" fillId="0" borderId="3" xfId="25" applyNumberFormat="1" applyFont="1" applyBorder="1" applyAlignment="1">
      <alignment horizontal="left" vertical="center" wrapText="1"/>
      <protection/>
    </xf>
    <xf numFmtId="0" fontId="11" fillId="0" borderId="3" xfId="25" applyBorder="1" applyAlignment="1">
      <alignment vertical="center"/>
      <protection/>
    </xf>
    <xf numFmtId="0" fontId="15" fillId="0" borderId="3" xfId="25" applyFont="1" applyBorder="1" applyAlignment="1">
      <alignment vertical="center"/>
      <protection/>
    </xf>
    <xf numFmtId="0" fontId="11" fillId="0" borderId="5" xfId="25" applyBorder="1">
      <alignment/>
      <protection/>
    </xf>
    <xf numFmtId="0" fontId="11" fillId="0" borderId="1" xfId="25" applyBorder="1">
      <alignment/>
      <protection/>
    </xf>
    <xf numFmtId="0" fontId="11" fillId="0" borderId="2" xfId="25" applyBorder="1" applyAlignment="1">
      <alignment horizontal="left" indent="1"/>
      <protection/>
    </xf>
    <xf numFmtId="0" fontId="11" fillId="0" borderId="3" xfId="25" applyBorder="1">
      <alignment/>
      <protection/>
    </xf>
    <xf numFmtId="0" fontId="11" fillId="0" borderId="3" xfId="25" applyBorder="1" applyAlignment="1">
      <alignment horizontal="right"/>
      <protection/>
    </xf>
    <xf numFmtId="0" fontId="15" fillId="3" borderId="0" xfId="25" applyFont="1" applyFill="1" applyAlignment="1" applyProtection="1">
      <alignment horizontal="left" vertical="center"/>
      <protection locked="0"/>
    </xf>
    <xf numFmtId="0" fontId="15" fillId="3" borderId="3" xfId="25" applyFont="1" applyFill="1" applyBorder="1" applyAlignment="1" applyProtection="1">
      <alignment horizontal="left" vertical="center" wrapText="1"/>
      <protection locked="0"/>
    </xf>
    <xf numFmtId="0" fontId="11" fillId="0" borderId="3" xfId="25" applyBorder="1" applyAlignment="1">
      <alignment horizontal="right" vertical="center"/>
      <protection/>
    </xf>
    <xf numFmtId="0" fontId="11" fillId="0" borderId="6" xfId="25" applyBorder="1" applyAlignment="1">
      <alignment horizontal="left" vertical="top" indent="1"/>
      <protection/>
    </xf>
    <xf numFmtId="0" fontId="11" fillId="0" borderId="7" xfId="25" applyBorder="1" applyAlignment="1">
      <alignment vertical="top" wrapText="1"/>
      <protection/>
    </xf>
    <xf numFmtId="0" fontId="15" fillId="0" borderId="7" xfId="25" applyFont="1" applyBorder="1" applyAlignment="1">
      <alignment horizontal="left" vertical="top" wrapText="1"/>
      <protection/>
    </xf>
    <xf numFmtId="0" fontId="15" fillId="0" borderId="7" xfId="25" applyFont="1" applyBorder="1" applyAlignment="1">
      <alignment vertical="center" wrapText="1"/>
      <protection/>
    </xf>
    <xf numFmtId="0" fontId="15" fillId="0" borderId="7" xfId="25" applyFont="1" applyBorder="1" applyAlignment="1">
      <alignment vertical="center"/>
      <protection/>
    </xf>
    <xf numFmtId="0" fontId="11" fillId="0" borderId="7" xfId="25" applyBorder="1" applyAlignment="1">
      <alignment horizontal="right" vertical="center"/>
      <protection/>
    </xf>
    <xf numFmtId="0" fontId="11" fillId="0" borderId="8" xfId="25" applyBorder="1">
      <alignment/>
      <protection/>
    </xf>
    <xf numFmtId="0" fontId="11" fillId="0" borderId="3" xfId="25" applyBorder="1" applyAlignment="1">
      <alignment horizontal="left" wrapText="1"/>
      <protection/>
    </xf>
    <xf numFmtId="0" fontId="11" fillId="0" borderId="9" xfId="25" applyBorder="1" applyAlignment="1">
      <alignment horizontal="left" vertical="center" indent="1"/>
      <protection/>
    </xf>
    <xf numFmtId="0" fontId="11" fillId="0" borderId="10" xfId="25" applyBorder="1" applyAlignment="1">
      <alignment horizontal="left" vertical="center" wrapText="1"/>
      <protection/>
    </xf>
    <xf numFmtId="0" fontId="11" fillId="0" borderId="10" xfId="25" applyBorder="1" applyAlignment="1">
      <alignment wrapText="1"/>
      <protection/>
    </xf>
    <xf numFmtId="0" fontId="15" fillId="0" borderId="9" xfId="25" applyFont="1" applyBorder="1" applyAlignment="1">
      <alignment horizontal="left" vertical="center" indent="1"/>
      <protection/>
    </xf>
    <xf numFmtId="0" fontId="15" fillId="0" borderId="10" xfId="25" applyFont="1" applyBorder="1" applyAlignment="1">
      <alignment horizontal="left" vertical="center" wrapText="1"/>
      <protection/>
    </xf>
    <xf numFmtId="0" fontId="15" fillId="0" borderId="10" xfId="25" applyFont="1" applyBorder="1" applyAlignment="1">
      <alignment wrapText="1"/>
      <protection/>
    </xf>
    <xf numFmtId="0" fontId="11" fillId="0" borderId="9" xfId="25" applyBorder="1" applyAlignment="1">
      <alignment horizontal="left" indent="1"/>
      <protection/>
    </xf>
    <xf numFmtId="1" fontId="15" fillId="0" borderId="10" xfId="25" applyNumberFormat="1" applyFont="1" applyBorder="1" applyAlignment="1">
      <alignment horizontal="right" vertical="center" wrapText="1"/>
      <protection/>
    </xf>
    <xf numFmtId="0" fontId="11" fillId="0" borderId="10" xfId="25" applyBorder="1" applyAlignment="1">
      <alignment horizontal="left" vertical="center" indent="1"/>
      <protection/>
    </xf>
    <xf numFmtId="0" fontId="15" fillId="0" borderId="10" xfId="25" applyFont="1" applyBorder="1" applyAlignment="1">
      <alignment vertical="center"/>
      <protection/>
    </xf>
    <xf numFmtId="49" fontId="11" fillId="0" borderId="11" xfId="25" applyNumberFormat="1" applyBorder="1" applyAlignment="1">
      <alignment horizontal="left" vertical="center"/>
      <protection/>
    </xf>
    <xf numFmtId="1" fontId="15" fillId="0" borderId="12" xfId="25" applyNumberFormat="1" applyFont="1" applyBorder="1" applyAlignment="1">
      <alignment horizontal="right" vertical="center" wrapText="1"/>
      <protection/>
    </xf>
    <xf numFmtId="0" fontId="11" fillId="0" borderId="2" xfId="25" applyBorder="1" applyAlignment="1">
      <alignment horizontal="left" vertical="center" indent="1"/>
      <protection/>
    </xf>
    <xf numFmtId="0" fontId="11" fillId="0" borderId="3" xfId="25" applyBorder="1" applyAlignment="1">
      <alignment horizontal="left" vertical="center" wrapText="1"/>
      <protection/>
    </xf>
    <xf numFmtId="1" fontId="15" fillId="0" borderId="13" xfId="25" applyNumberFormat="1" applyFont="1" applyBorder="1" applyAlignment="1">
      <alignment horizontal="right" vertical="center" wrapText="1"/>
      <protection/>
    </xf>
    <xf numFmtId="0" fontId="11" fillId="0" borderId="3" xfId="25" applyBorder="1" applyAlignment="1">
      <alignment horizontal="left" vertical="center" indent="1"/>
      <protection/>
    </xf>
    <xf numFmtId="0" fontId="11" fillId="0" borderId="0" xfId="25" applyAlignment="1">
      <alignment horizontal="left" vertical="center" wrapText="1"/>
      <protection/>
    </xf>
    <xf numFmtId="1" fontId="11" fillId="0" borderId="0" xfId="25" applyNumberFormat="1" applyAlignment="1">
      <alignment horizontal="left" vertical="center" wrapText="1"/>
      <protection/>
    </xf>
    <xf numFmtId="4" fontId="11" fillId="0" borderId="0" xfId="25" applyNumberFormat="1" applyAlignment="1">
      <alignment horizontal="left" vertical="center"/>
      <protection/>
    </xf>
    <xf numFmtId="0" fontId="14" fillId="2" borderId="14" xfId="25" applyFont="1" applyFill="1" applyBorder="1" applyAlignment="1">
      <alignment horizontal="left" vertical="center" indent="1"/>
      <protection/>
    </xf>
    <xf numFmtId="0" fontId="15" fillId="2" borderId="15" xfId="25" applyFont="1" applyFill="1" applyBorder="1" applyAlignment="1">
      <alignment horizontal="left" vertical="center" wrapText="1"/>
      <protection/>
    </xf>
    <xf numFmtId="0" fontId="11" fillId="2" borderId="15" xfId="25" applyFill="1" applyBorder="1" applyAlignment="1">
      <alignment horizontal="left" vertical="center" wrapText="1"/>
      <protection/>
    </xf>
    <xf numFmtId="4" fontId="14" fillId="2" borderId="15" xfId="25" applyNumberFormat="1" applyFont="1" applyFill="1" applyBorder="1" applyAlignment="1">
      <alignment horizontal="left" vertical="center"/>
      <protection/>
    </xf>
    <xf numFmtId="49" fontId="15" fillId="2" borderId="16" xfId="25" applyNumberFormat="1" applyFont="1" applyFill="1" applyBorder="1" applyAlignment="1">
      <alignment horizontal="left" vertical="center"/>
      <protection/>
    </xf>
    <xf numFmtId="0" fontId="11" fillId="2" borderId="15" xfId="25" applyFill="1" applyBorder="1" applyAlignment="1">
      <alignment wrapText="1"/>
      <protection/>
    </xf>
    <xf numFmtId="0" fontId="11" fillId="2" borderId="15" xfId="25" applyFill="1" applyBorder="1">
      <alignment/>
      <protection/>
    </xf>
    <xf numFmtId="0" fontId="11" fillId="0" borderId="4" xfId="25" applyBorder="1" applyAlignment="1">
      <alignment horizontal="right"/>
      <protection/>
    </xf>
    <xf numFmtId="0" fontId="11" fillId="0" borderId="1" xfId="25" applyBorder="1" applyAlignment="1">
      <alignment horizontal="right"/>
      <protection/>
    </xf>
    <xf numFmtId="0" fontId="11" fillId="0" borderId="0" xfId="25" applyAlignment="1">
      <alignment horizontal="center" vertical="center" wrapText="1"/>
      <protection/>
    </xf>
    <xf numFmtId="0" fontId="15" fillId="0" borderId="3" xfId="25" applyFont="1" applyBorder="1" applyAlignment="1">
      <alignment vertical="top" wrapText="1"/>
      <protection/>
    </xf>
    <xf numFmtId="0" fontId="11" fillId="0" borderId="0" xfId="25" applyAlignment="1">
      <alignment horizontal="center" vertical="center"/>
      <protection/>
    </xf>
    <xf numFmtId="0" fontId="15" fillId="0" borderId="3" xfId="25" applyFont="1" applyBorder="1" applyAlignment="1">
      <alignment vertical="top"/>
      <protection/>
    </xf>
    <xf numFmtId="14" fontId="15" fillId="0" borderId="3" xfId="25" applyNumberFormat="1" applyFont="1" applyBorder="1" applyAlignment="1">
      <alignment horizontal="center" vertical="top"/>
      <protection/>
    </xf>
    <xf numFmtId="0" fontId="15" fillId="0" borderId="1" xfId="25" applyFont="1" applyBorder="1">
      <alignment/>
      <protection/>
    </xf>
    <xf numFmtId="0" fontId="15" fillId="0" borderId="0" xfId="25" applyFont="1" applyAlignment="1">
      <alignment wrapText="1"/>
      <protection/>
    </xf>
    <xf numFmtId="0" fontId="15" fillId="0" borderId="0" xfId="25" applyFont="1">
      <alignment/>
      <protection/>
    </xf>
    <xf numFmtId="0" fontId="15" fillId="0" borderId="4" xfId="25" applyFont="1" applyBorder="1" applyAlignment="1">
      <alignment horizontal="right"/>
      <protection/>
    </xf>
    <xf numFmtId="0" fontId="11" fillId="0" borderId="0" xfId="25" applyAlignment="1">
      <alignment horizontal="center"/>
      <protection/>
    </xf>
    <xf numFmtId="0" fontId="11" fillId="0" borderId="17" xfId="25" applyBorder="1">
      <alignment/>
      <protection/>
    </xf>
    <xf numFmtId="0" fontId="11" fillId="0" borderId="18" xfId="25" applyBorder="1" applyAlignment="1">
      <alignment wrapText="1"/>
      <protection/>
    </xf>
    <xf numFmtId="0" fontId="11" fillId="0" borderId="18" xfId="25" applyBorder="1">
      <alignment/>
      <protection/>
    </xf>
    <xf numFmtId="0" fontId="11" fillId="0" borderId="19" xfId="25" applyBorder="1" applyAlignment="1">
      <alignment horizontal="right"/>
      <protection/>
    </xf>
    <xf numFmtId="0" fontId="14" fillId="0" borderId="0" xfId="25" applyFont="1" applyAlignment="1">
      <alignment horizontal="left" vertical="center"/>
      <protection/>
    </xf>
    <xf numFmtId="0" fontId="12" fillId="0" borderId="0" xfId="25" applyFont="1" applyAlignment="1">
      <alignment horizontal="center" vertical="center" wrapText="1"/>
      <protection/>
    </xf>
    <xf numFmtId="0" fontId="12" fillId="0" borderId="0" xfId="25" applyFont="1" applyAlignment="1">
      <alignment horizontal="center" vertical="center" shrinkToFit="1"/>
      <protection/>
    </xf>
    <xf numFmtId="0" fontId="12" fillId="0" borderId="0" xfId="25" applyFont="1" applyAlignment="1">
      <alignment horizontal="center" vertical="center"/>
      <protection/>
    </xf>
    <xf numFmtId="4" fontId="19" fillId="4" borderId="12" xfId="25" applyNumberFormat="1" applyFont="1" applyFill="1" applyBorder="1" applyAlignment="1">
      <alignment vertical="center"/>
      <protection/>
    </xf>
    <xf numFmtId="4" fontId="19" fillId="4" borderId="10" xfId="25" applyNumberFormat="1" applyFont="1" applyFill="1" applyBorder="1" applyAlignment="1">
      <alignment vertical="center" wrapText="1"/>
      <protection/>
    </xf>
    <xf numFmtId="4" fontId="20" fillId="4" borderId="20" xfId="25" applyNumberFormat="1" applyFont="1" applyFill="1" applyBorder="1" applyAlignment="1">
      <alignment horizontal="center" vertical="center" wrapText="1" shrinkToFit="1"/>
      <protection/>
    </xf>
    <xf numFmtId="4" fontId="19" fillId="4" borderId="20" xfId="25" applyNumberFormat="1" applyFont="1" applyFill="1" applyBorder="1" applyAlignment="1">
      <alignment horizontal="center" vertical="center" wrapText="1" shrinkToFit="1"/>
      <protection/>
    </xf>
    <xf numFmtId="3" fontId="19" fillId="4" borderId="20" xfId="25" applyNumberFormat="1" applyFont="1" applyFill="1" applyBorder="1" applyAlignment="1">
      <alignment horizontal="center" vertical="center" wrapText="1"/>
      <protection/>
    </xf>
    <xf numFmtId="4" fontId="11" fillId="0" borderId="12" xfId="25" applyNumberFormat="1" applyBorder="1" applyAlignment="1">
      <alignment vertical="center"/>
      <protection/>
    </xf>
    <xf numFmtId="4" fontId="19" fillId="0" borderId="20" xfId="25" applyNumberFormat="1" applyFont="1" applyBorder="1" applyAlignment="1">
      <alignment horizontal="right" vertical="center" wrapText="1" shrinkToFit="1"/>
      <protection/>
    </xf>
    <xf numFmtId="4" fontId="19" fillId="0" borderId="20" xfId="25" applyNumberFormat="1" applyFont="1" applyBorder="1" applyAlignment="1">
      <alignment horizontal="right" vertical="center" shrinkToFit="1"/>
      <protection/>
    </xf>
    <xf numFmtId="4" fontId="11" fillId="0" borderId="20" xfId="25" applyNumberFormat="1" applyBorder="1" applyAlignment="1">
      <alignment vertical="center" shrinkToFit="1"/>
      <protection/>
    </xf>
    <xf numFmtId="3" fontId="11" fillId="0" borderId="20" xfId="25" applyNumberFormat="1" applyBorder="1" applyAlignment="1">
      <alignment vertical="center"/>
      <protection/>
    </xf>
    <xf numFmtId="4" fontId="15" fillId="0" borderId="12" xfId="25" applyNumberFormat="1" applyFont="1" applyBorder="1" applyAlignment="1">
      <alignment vertical="center"/>
      <protection/>
    </xf>
    <xf numFmtId="4" fontId="15" fillId="0" borderId="20" xfId="25" applyNumberFormat="1" applyFont="1" applyBorder="1" applyAlignment="1">
      <alignment vertical="center" wrapText="1" shrinkToFit="1"/>
      <protection/>
    </xf>
    <xf numFmtId="4" fontId="15" fillId="0" borderId="20" xfId="25" applyNumberFormat="1" applyFont="1" applyBorder="1" applyAlignment="1">
      <alignment vertical="center" shrinkToFit="1"/>
      <protection/>
    </xf>
    <xf numFmtId="3" fontId="15" fillId="0" borderId="20" xfId="25" applyNumberFormat="1" applyFont="1" applyBorder="1" applyAlignment="1">
      <alignment vertical="center"/>
      <protection/>
    </xf>
    <xf numFmtId="4" fontId="19" fillId="0" borderId="12" xfId="25" applyNumberFormat="1" applyFont="1" applyBorder="1" applyAlignment="1">
      <alignment vertical="center"/>
      <protection/>
    </xf>
    <xf numFmtId="3" fontId="11" fillId="2" borderId="20" xfId="25" applyNumberFormat="1" applyFill="1" applyBorder="1" applyAlignment="1">
      <alignment vertical="center"/>
      <protection/>
    </xf>
    <xf numFmtId="4" fontId="22" fillId="5" borderId="20" xfId="25" applyNumberFormat="1" applyFont="1" applyFill="1" applyBorder="1" applyAlignment="1">
      <alignment vertical="center" wrapText="1" shrinkToFit="1"/>
      <protection/>
    </xf>
    <xf numFmtId="4" fontId="23" fillId="0" borderId="20" xfId="25" applyNumberFormat="1" applyFont="1" applyBorder="1" applyAlignment="1">
      <alignment vertical="center" shrinkToFit="1"/>
      <protection/>
    </xf>
    <xf numFmtId="4" fontId="23" fillId="2" borderId="20" xfId="25" applyNumberFormat="1" applyFont="1" applyFill="1" applyBorder="1" applyAlignment="1">
      <alignment vertical="center" shrinkToFit="1"/>
      <protection/>
    </xf>
    <xf numFmtId="4" fontId="23" fillId="6" borderId="20" xfId="25" applyNumberFormat="1" applyFont="1" applyFill="1" applyBorder="1" applyAlignment="1">
      <alignment vertical="center" shrinkToFit="1"/>
      <protection/>
    </xf>
    <xf numFmtId="4" fontId="19" fillId="0" borderId="10" xfId="25" applyNumberFormat="1" applyFont="1" applyBorder="1" applyAlignment="1">
      <alignment vertical="center" wrapText="1"/>
      <protection/>
    </xf>
    <xf numFmtId="4" fontId="16" fillId="0" borderId="12" xfId="25" applyNumberFormat="1" applyFont="1" applyBorder="1" applyAlignment="1">
      <alignment horizontal="right" vertical="center" indent="1"/>
      <protection/>
    </xf>
    <xf numFmtId="4" fontId="16" fillId="0" borderId="21" xfId="25" applyNumberFormat="1" applyFont="1" applyBorder="1" applyAlignment="1">
      <alignment horizontal="right" vertical="center" indent="1"/>
      <protection/>
    </xf>
    <xf numFmtId="4" fontId="11" fillId="2" borderId="12" xfId="25" applyNumberFormat="1" applyFill="1" applyBorder="1" applyAlignment="1">
      <alignment vertical="center"/>
      <protection/>
    </xf>
    <xf numFmtId="4" fontId="11" fillId="2" borderId="10" xfId="25" applyNumberFormat="1" applyFill="1" applyBorder="1" applyAlignment="1">
      <alignment vertical="center"/>
      <protection/>
    </xf>
    <xf numFmtId="4" fontId="11" fillId="2" borderId="21" xfId="25" applyNumberFormat="1" applyFill="1" applyBorder="1" applyAlignment="1">
      <alignment vertical="center"/>
      <protection/>
    </xf>
    <xf numFmtId="49" fontId="15" fillId="0" borderId="7" xfId="25" applyNumberFormat="1" applyFont="1" applyBorder="1" applyAlignment="1">
      <alignment horizontal="left" vertical="center"/>
      <protection/>
    </xf>
    <xf numFmtId="0" fontId="11" fillId="0" borderId="7" xfId="25" applyBorder="1">
      <alignment/>
      <protection/>
    </xf>
    <xf numFmtId="49" fontId="15" fillId="0" borderId="0" xfId="25" applyNumberFormat="1" applyFont="1" applyAlignment="1">
      <alignment horizontal="left" vertical="center"/>
      <protection/>
    </xf>
    <xf numFmtId="0" fontId="11" fillId="0" borderId="0" xfId="25">
      <alignment/>
      <protection/>
    </xf>
    <xf numFmtId="4" fontId="18" fillId="2" borderId="15" xfId="25" applyNumberFormat="1" applyFont="1" applyFill="1" applyBorder="1" applyAlignment="1">
      <alignment horizontal="right" vertical="center"/>
      <protection/>
    </xf>
    <xf numFmtId="0" fontId="15" fillId="0" borderId="3" xfId="25" applyFont="1" applyBorder="1" applyAlignment="1">
      <alignment horizontal="center" vertical="center" wrapText="1"/>
      <protection/>
    </xf>
    <xf numFmtId="0" fontId="11" fillId="0" borderId="3" xfId="25" applyBorder="1" applyAlignment="1">
      <alignment horizontal="center" vertical="center" wrapText="1"/>
      <protection/>
    </xf>
    <xf numFmtId="0" fontId="15" fillId="0" borderId="3" xfId="25" applyFont="1" applyBorder="1" applyAlignment="1">
      <alignment horizontal="center" vertical="center"/>
      <protection/>
    </xf>
    <xf numFmtId="0" fontId="11" fillId="0" borderId="3" xfId="25" applyBorder="1" applyAlignment="1">
      <alignment horizontal="center" vertical="center"/>
      <protection/>
    </xf>
    <xf numFmtId="0" fontId="11" fillId="0" borderId="7" xfId="25" applyBorder="1" applyAlignment="1">
      <alignment horizontal="center" wrapText="1"/>
      <protection/>
    </xf>
    <xf numFmtId="4" fontId="21" fillId="0" borderId="10" xfId="25" applyNumberFormat="1" applyFont="1" applyBorder="1" applyAlignment="1">
      <alignment vertical="center" wrapText="1"/>
      <protection/>
    </xf>
    <xf numFmtId="4" fontId="11" fillId="0" borderId="10" xfId="25" applyNumberFormat="1" applyBorder="1" applyAlignment="1">
      <alignment vertical="center" wrapText="1"/>
      <protection/>
    </xf>
    <xf numFmtId="4" fontId="17" fillId="0" borderId="12" xfId="25" applyNumberFormat="1" applyFont="1" applyBorder="1" applyAlignment="1">
      <alignment vertical="center"/>
      <protection/>
    </xf>
    <xf numFmtId="4" fontId="17" fillId="0" borderId="10" xfId="25" applyNumberFormat="1" applyFont="1" applyBorder="1" applyAlignment="1">
      <alignment vertical="center"/>
      <protection/>
    </xf>
    <xf numFmtId="4" fontId="17" fillId="0" borderId="12" xfId="25" applyNumberFormat="1" applyFont="1" applyBorder="1" applyAlignment="1">
      <alignment horizontal="right" vertical="center"/>
      <protection/>
    </xf>
    <xf numFmtId="4" fontId="17" fillId="0" borderId="10" xfId="25" applyNumberFormat="1" applyFont="1" applyBorder="1" applyAlignment="1">
      <alignment horizontal="right" vertical="center"/>
      <protection/>
    </xf>
    <xf numFmtId="4" fontId="17" fillId="0" borderId="13" xfId="25" applyNumberFormat="1" applyFont="1" applyBorder="1" applyAlignment="1">
      <alignment horizontal="right" vertical="center"/>
      <protection/>
    </xf>
    <xf numFmtId="4" fontId="17" fillId="0" borderId="3" xfId="25" applyNumberFormat="1" applyFont="1" applyBorder="1" applyAlignment="1">
      <alignment horizontal="right" vertical="center"/>
      <protection/>
    </xf>
    <xf numFmtId="4" fontId="17" fillId="0" borderId="7" xfId="25" applyNumberFormat="1" applyFont="1" applyBorder="1" applyAlignment="1">
      <alignment horizontal="right" vertical="center"/>
      <protection/>
    </xf>
    <xf numFmtId="2" fontId="18" fillId="2" borderId="15" xfId="25" applyNumberFormat="1" applyFont="1" applyFill="1" applyBorder="1" applyAlignment="1">
      <alignment horizontal="right" vertical="center"/>
      <protection/>
    </xf>
    <xf numFmtId="4" fontId="16" fillId="0" borderId="11" xfId="25" applyNumberFormat="1" applyFont="1" applyBorder="1" applyAlignment="1">
      <alignment horizontal="right" vertical="center" indent="1"/>
      <protection/>
    </xf>
    <xf numFmtId="4" fontId="17" fillId="0" borderId="12" xfId="25" applyNumberFormat="1" applyFont="1" applyBorder="1" applyAlignment="1">
      <alignment horizontal="right" vertical="center" indent="1"/>
      <protection/>
    </xf>
    <xf numFmtId="4" fontId="17" fillId="0" borderId="21" xfId="25" applyNumberFormat="1" applyFont="1" applyBorder="1" applyAlignment="1">
      <alignment horizontal="right" vertical="center" indent="1"/>
      <protection/>
    </xf>
    <xf numFmtId="4" fontId="17" fillId="0" borderId="11" xfId="25" applyNumberFormat="1" applyFont="1" applyBorder="1" applyAlignment="1">
      <alignment horizontal="right" vertical="center" indent="1"/>
      <protection/>
    </xf>
    <xf numFmtId="0" fontId="11" fillId="0" borderId="3" xfId="25" applyBorder="1" applyAlignment="1">
      <alignment horizontal="right" indent="1"/>
      <protection/>
    </xf>
    <xf numFmtId="0" fontId="11" fillId="0" borderId="5" xfId="25" applyBorder="1" applyAlignment="1">
      <alignment horizontal="right" indent="1"/>
      <protection/>
    </xf>
    <xf numFmtId="0" fontId="12" fillId="0" borderId="22" xfId="25" applyFont="1" applyBorder="1" applyAlignment="1">
      <alignment horizontal="center" vertical="center"/>
      <protection/>
    </xf>
    <xf numFmtId="0" fontId="12" fillId="0" borderId="23" xfId="25" applyFont="1" applyBorder="1" applyAlignment="1">
      <alignment horizontal="center" vertical="center"/>
      <protection/>
    </xf>
    <xf numFmtId="0" fontId="12" fillId="0" borderId="24" xfId="25" applyFont="1" applyBorder="1" applyAlignment="1">
      <alignment horizontal="center" vertical="center"/>
      <protection/>
    </xf>
    <xf numFmtId="49" fontId="14" fillId="2" borderId="7" xfId="25" applyNumberFormat="1" applyFont="1" applyFill="1" applyBorder="1" applyAlignment="1">
      <alignment horizontal="left" vertical="center" wrapText="1"/>
      <protection/>
    </xf>
    <xf numFmtId="0" fontId="11" fillId="0" borderId="0" xfId="25" applyAlignment="1">
      <alignment wrapText="1"/>
      <protection/>
    </xf>
    <xf numFmtId="0" fontId="11" fillId="0" borderId="3" xfId="25" applyBorder="1" applyAlignment="1">
      <alignment wrapText="1"/>
      <protection/>
    </xf>
    <xf numFmtId="0" fontId="11" fillId="2" borderId="7" xfId="25" applyFill="1" applyBorder="1" applyAlignment="1">
      <alignment wrapText="1"/>
      <protection/>
    </xf>
    <xf numFmtId="0" fontId="11" fillId="2" borderId="8" xfId="25" applyFill="1" applyBorder="1" applyAlignment="1">
      <alignment wrapText="1"/>
      <protection/>
    </xf>
    <xf numFmtId="0" fontId="11" fillId="0" borderId="4" xfId="25" applyBorder="1" applyAlignment="1">
      <alignment wrapText="1"/>
      <protection/>
    </xf>
    <xf numFmtId="0" fontId="11" fillId="0" borderId="5" xfId="25" applyBorder="1" applyAlignment="1">
      <alignment wrapText="1"/>
      <protection/>
    </xf>
    <xf numFmtId="49" fontId="15" fillId="0" borderId="7" xfId="25" applyNumberFormat="1" applyFont="1" applyBorder="1" applyAlignment="1">
      <alignment horizontal="left" vertical="center" wrapText="1"/>
      <protection/>
    </xf>
    <xf numFmtId="0" fontId="11" fillId="0" borderId="7" xfId="25" applyBorder="1" applyAlignment="1">
      <alignment vertical="center" wrapText="1"/>
      <protection/>
    </xf>
    <xf numFmtId="49" fontId="15" fillId="0" borderId="0" xfId="25" applyNumberFormat="1" applyFont="1" applyAlignment="1">
      <alignment horizontal="left" vertical="center" wrapText="1"/>
      <protection/>
    </xf>
    <xf numFmtId="0" fontId="11" fillId="0" borderId="0" xfId="25" applyAlignment="1">
      <alignment vertical="center" wrapText="1"/>
      <protection/>
    </xf>
    <xf numFmtId="49" fontId="15" fillId="0" borderId="3" xfId="25" applyNumberFormat="1" applyFont="1" applyBorder="1" applyAlignment="1">
      <alignment vertical="center" wrapText="1"/>
      <protection/>
    </xf>
    <xf numFmtId="0" fontId="11" fillId="0" borderId="3" xfId="25" applyBorder="1" applyAlignment="1">
      <alignment vertical="center" wrapText="1"/>
      <protection/>
    </xf>
    <xf numFmtId="0" fontId="15" fillId="3" borderId="7" xfId="25" applyFont="1" applyFill="1" applyBorder="1" applyAlignment="1" applyProtection="1">
      <alignment horizontal="left" vertical="center"/>
      <protection locked="0"/>
    </xf>
    <xf numFmtId="0" fontId="15" fillId="3" borderId="0" xfId="25" applyFont="1" applyFill="1" applyAlignment="1" applyProtection="1">
      <alignment horizontal="left" vertical="center"/>
      <protection locked="0"/>
    </xf>
    <xf numFmtId="0" fontId="15" fillId="3" borderId="3" xfId="25" applyFont="1" applyFill="1" applyBorder="1" applyAlignment="1" applyProtection="1">
      <alignment horizontal="left" vertical="center"/>
      <protection locked="0"/>
    </xf>
    <xf numFmtId="0" fontId="11" fillId="3" borderId="3" xfId="25" applyFill="1" applyBorder="1" applyAlignment="1" applyProtection="1">
      <alignment horizontal="left" vertical="center"/>
      <protection locked="0"/>
    </xf>
    <xf numFmtId="1" fontId="11" fillId="0" borderId="3" xfId="25" applyNumberFormat="1" applyBorder="1" applyAlignment="1">
      <alignment horizontal="right" indent="1"/>
      <protection/>
    </xf>
    <xf numFmtId="0" fontId="7" fillId="7" borderId="25" xfId="22" applyFont="1" applyFill="1" applyBorder="1" applyAlignment="1" applyProtection="1">
      <alignment horizontal="left" vertical="center" indent="1"/>
      <protection/>
    </xf>
    <xf numFmtId="0" fontId="7" fillId="7" borderId="7" xfId="22" applyFont="1" applyFill="1" applyBorder="1" applyAlignment="1" applyProtection="1">
      <alignment horizontal="left" vertical="center"/>
      <protection/>
    </xf>
    <xf numFmtId="0" fontId="7" fillId="7" borderId="7" xfId="22" applyFont="1" applyFill="1" applyBorder="1" applyAlignment="1" applyProtection="1">
      <alignment vertical="center"/>
      <protection/>
    </xf>
    <xf numFmtId="165" fontId="7" fillId="7" borderId="7" xfId="22" applyNumberFormat="1" applyFont="1" applyFill="1" applyBorder="1" applyAlignment="1" applyProtection="1">
      <alignment horizontal="left" vertical="center"/>
      <protection/>
    </xf>
    <xf numFmtId="166" fontId="3" fillId="7" borderId="7" xfId="22" applyNumberFormat="1" applyFont="1" applyFill="1" applyBorder="1" applyAlignment="1" applyProtection="1">
      <alignment horizontal="center" vertical="center"/>
      <protection/>
    </xf>
    <xf numFmtId="0" fontId="7" fillId="7" borderId="7" xfId="22" applyFont="1" applyFill="1" applyBorder="1" applyAlignment="1" applyProtection="1">
      <alignment horizontal="center" vertical="center"/>
      <protection/>
    </xf>
    <xf numFmtId="165" fontId="3" fillId="7" borderId="7" xfId="22" applyNumberFormat="1" applyFont="1" applyFill="1" applyBorder="1" applyAlignment="1" applyProtection="1">
      <alignment vertical="center"/>
      <protection/>
    </xf>
    <xf numFmtId="0" fontId="2" fillId="0" borderId="0" xfId="20" applyFont="1" applyProtection="1">
      <alignment/>
      <protection/>
    </xf>
    <xf numFmtId="0" fontId="7" fillId="7" borderId="26" xfId="22" applyFont="1" applyFill="1" applyBorder="1" applyAlignment="1" applyProtection="1">
      <alignment horizontal="left" vertical="center" indent="1"/>
      <protection/>
    </xf>
    <xf numFmtId="0" fontId="7" fillId="7" borderId="0" xfId="22" applyFont="1" applyFill="1" applyAlignment="1" applyProtection="1">
      <alignment vertical="center"/>
      <protection/>
    </xf>
    <xf numFmtId="2" fontId="7" fillId="7" borderId="0" xfId="22" applyNumberFormat="1" applyFont="1" applyFill="1" applyAlignment="1" applyProtection="1">
      <alignment horizontal="left" vertical="center"/>
      <protection/>
    </xf>
    <xf numFmtId="0" fontId="7" fillId="7" borderId="0" xfId="21" applyFont="1" applyFill="1" applyAlignment="1" applyProtection="1">
      <alignment horizontal="center" vertical="center"/>
      <protection/>
    </xf>
    <xf numFmtId="49" fontId="7" fillId="7" borderId="0" xfId="21" applyNumberFormat="1" applyFont="1" applyFill="1" applyAlignment="1" applyProtection="1">
      <alignment horizontal="center" vertical="center"/>
      <protection/>
    </xf>
    <xf numFmtId="166" fontId="7" fillId="7" borderId="0" xfId="22" applyNumberFormat="1" applyFont="1" applyFill="1" applyAlignment="1" applyProtection="1">
      <alignment horizontal="center" vertical="center"/>
      <protection/>
    </xf>
    <xf numFmtId="0" fontId="7" fillId="7" borderId="27" xfId="22" applyFont="1" applyFill="1" applyBorder="1" applyAlignment="1" applyProtection="1">
      <alignment horizontal="center" vertical="center" wrapText="1"/>
      <protection/>
    </xf>
    <xf numFmtId="0" fontId="7" fillId="7" borderId="28" xfId="22" applyFont="1" applyFill="1" applyBorder="1" applyAlignment="1" applyProtection="1">
      <alignment horizontal="center" vertical="center" wrapText="1"/>
      <protection/>
    </xf>
    <xf numFmtId="2" fontId="7" fillId="7" borderId="28" xfId="22" applyNumberFormat="1" applyFont="1" applyFill="1" applyBorder="1" applyAlignment="1" applyProtection="1">
      <alignment horizontal="center" vertical="center" wrapText="1"/>
      <protection/>
    </xf>
    <xf numFmtId="167" fontId="7" fillId="7" borderId="28" xfId="22" applyNumberFormat="1" applyFont="1" applyFill="1" applyBorder="1" applyAlignment="1" applyProtection="1">
      <alignment horizontal="center" vertical="center" wrapText="1"/>
      <protection/>
    </xf>
    <xf numFmtId="166" fontId="7" fillId="7" borderId="28" xfId="22" applyNumberFormat="1" applyFont="1" applyFill="1" applyBorder="1" applyAlignment="1" applyProtection="1">
      <alignment horizontal="center" vertical="center" wrapText="1"/>
      <protection/>
    </xf>
    <xf numFmtId="165" fontId="7" fillId="7" borderId="28" xfId="24" applyNumberFormat="1" applyFont="1" applyFill="1" applyBorder="1" applyAlignment="1" applyProtection="1">
      <alignment horizontal="center" vertical="center" wrapText="1"/>
      <protection/>
    </xf>
    <xf numFmtId="0" fontId="7" fillId="7" borderId="29" xfId="22" applyFont="1" applyFill="1" applyBorder="1" applyAlignment="1" applyProtection="1">
      <alignment horizontal="center" vertical="center" wrapText="1"/>
      <protection/>
    </xf>
    <xf numFmtId="0" fontId="7" fillId="7" borderId="30" xfId="22" applyFont="1" applyFill="1" applyBorder="1" applyAlignment="1" applyProtection="1">
      <alignment horizontal="center" vertical="center" wrapText="1"/>
      <protection/>
    </xf>
    <xf numFmtId="1" fontId="7" fillId="7" borderId="30" xfId="22" applyNumberFormat="1" applyFont="1" applyFill="1" applyBorder="1" applyAlignment="1" applyProtection="1">
      <alignment horizontal="center" vertical="center" wrapText="1"/>
      <protection/>
    </xf>
    <xf numFmtId="3" fontId="7" fillId="7" borderId="30" xfId="22" applyNumberFormat="1" applyFont="1" applyFill="1" applyBorder="1" applyAlignment="1" applyProtection="1">
      <alignment horizontal="center" vertical="center" wrapText="1"/>
      <protection/>
    </xf>
    <xf numFmtId="0" fontId="3" fillId="8" borderId="0" xfId="23" applyFont="1" applyFill="1" applyAlignment="1" applyProtection="1">
      <alignment vertical="center"/>
      <protection/>
    </xf>
    <xf numFmtId="0" fontId="7" fillId="7" borderId="0" xfId="22" applyFont="1" applyFill="1" applyAlignment="1" applyProtection="1">
      <alignment horizontal="center" vertical="center" wrapText="1"/>
      <protection/>
    </xf>
    <xf numFmtId="1" fontId="7" fillId="7" borderId="0" xfId="22" applyNumberFormat="1" applyFont="1" applyFill="1" applyAlignment="1" applyProtection="1">
      <alignment horizontal="center" vertical="center" wrapText="1"/>
      <protection/>
    </xf>
    <xf numFmtId="164" fontId="7" fillId="7" borderId="0" xfId="22" applyNumberFormat="1" applyFont="1" applyFill="1" applyAlignment="1" applyProtection="1">
      <alignment horizontal="center" vertical="center" wrapText="1"/>
      <protection/>
    </xf>
    <xf numFmtId="164" fontId="8" fillId="9" borderId="0" xfId="22" applyNumberFormat="1" applyFont="1" applyFill="1" applyAlignment="1" applyProtection="1">
      <alignment horizontal="left" vertical="center" wrapText="1"/>
      <protection/>
    </xf>
    <xf numFmtId="164" fontId="2" fillId="9" borderId="0" xfId="22" applyNumberFormat="1" applyFont="1" applyFill="1" applyAlignment="1" applyProtection="1">
      <alignment horizontal="center" vertical="center" wrapText="1"/>
      <protection/>
    </xf>
    <xf numFmtId="164" fontId="7" fillId="10" borderId="0" xfId="22" applyNumberFormat="1" applyFont="1" applyFill="1" applyAlignment="1" applyProtection="1">
      <alignment horizontal="center" vertical="center" wrapText="1"/>
      <protection/>
    </xf>
    <xf numFmtId="0" fontId="7" fillId="0" borderId="0" xfId="21" applyFont="1" applyProtection="1">
      <alignment/>
      <protection/>
    </xf>
    <xf numFmtId="0" fontId="7" fillId="0" borderId="0" xfId="21" applyFont="1" applyAlignment="1" applyProtection="1">
      <alignment horizontal="center" vertical="center"/>
      <protection/>
    </xf>
    <xf numFmtId="16" fontId="7" fillId="0" borderId="0" xfId="21" applyNumberFormat="1" applyFont="1" applyAlignment="1" applyProtection="1">
      <alignment vertical="center"/>
      <protection/>
    </xf>
    <xf numFmtId="0" fontId="7" fillId="0" borderId="0" xfId="21" applyFont="1" applyAlignment="1" applyProtection="1">
      <alignment horizontal="left" vertical="center" wrapText="1"/>
      <protection/>
    </xf>
    <xf numFmtId="1" fontId="3" fillId="5" borderId="0" xfId="21" applyNumberFormat="1" applyFont="1" applyFill="1" applyAlignment="1" applyProtection="1">
      <alignment horizontal="right" vertical="center"/>
      <protection/>
    </xf>
    <xf numFmtId="0" fontId="7" fillId="0" borderId="0" xfId="21" applyFont="1" applyAlignment="1" applyProtection="1">
      <alignment horizontal="center"/>
      <protection/>
    </xf>
    <xf numFmtId="164" fontId="7" fillId="0" borderId="0" xfId="21" applyNumberFormat="1" applyFont="1" applyAlignment="1" applyProtection="1">
      <alignment vertical="center"/>
      <protection/>
    </xf>
    <xf numFmtId="1" fontId="7" fillId="0" borderId="0" xfId="21" applyNumberFormat="1" applyFont="1" applyAlignment="1" applyProtection="1">
      <alignment horizontal="right" vertical="center"/>
      <protection/>
    </xf>
    <xf numFmtId="0" fontId="7" fillId="0" borderId="0" xfId="21" applyFont="1" applyAlignment="1" applyProtection="1">
      <alignment vertical="center" wrapText="1"/>
      <protection/>
    </xf>
    <xf numFmtId="0" fontId="7" fillId="0" borderId="0" xfId="21" applyFont="1" applyAlignment="1" applyProtection="1">
      <alignment vertical="center"/>
      <protection/>
    </xf>
    <xf numFmtId="0" fontId="8" fillId="11" borderId="0" xfId="20" applyFont="1" applyFill="1" applyAlignment="1" applyProtection="1">
      <alignment vertical="center"/>
      <protection/>
    </xf>
    <xf numFmtId="0" fontId="2" fillId="11" borderId="0" xfId="21" applyFont="1" applyFill="1" applyProtection="1">
      <alignment/>
      <protection/>
    </xf>
    <xf numFmtId="0" fontId="7" fillId="11" borderId="0" xfId="21" applyFont="1" applyFill="1" applyAlignment="1" applyProtection="1">
      <alignment vertical="center"/>
      <protection/>
    </xf>
    <xf numFmtId="0" fontId="2" fillId="11" borderId="0" xfId="21" applyFont="1" applyFill="1" applyAlignment="1" applyProtection="1">
      <alignment horizontal="center" vertical="center"/>
      <protection/>
    </xf>
    <xf numFmtId="164" fontId="2" fillId="11" borderId="0" xfId="21" applyNumberFormat="1" applyFont="1" applyFill="1" applyAlignment="1" applyProtection="1">
      <alignment horizontal="center" vertical="center"/>
      <protection/>
    </xf>
    <xf numFmtId="0" fontId="8" fillId="0" borderId="14" xfId="20" applyFont="1" applyBorder="1" applyAlignment="1" applyProtection="1">
      <alignment vertical="center"/>
      <protection/>
    </xf>
    <xf numFmtId="0" fontId="2" fillId="0" borderId="15" xfId="20" applyFont="1" applyBorder="1" applyAlignment="1" applyProtection="1">
      <alignment horizontal="center" vertical="center"/>
      <protection/>
    </xf>
    <xf numFmtId="0" fontId="2" fillId="0" borderId="15" xfId="20" applyFont="1" applyBorder="1" applyProtection="1">
      <alignment/>
      <protection/>
    </xf>
    <xf numFmtId="0" fontId="8" fillId="0" borderId="15" xfId="20" applyFont="1" applyBorder="1" applyAlignment="1" applyProtection="1">
      <alignment vertical="center"/>
      <protection/>
    </xf>
    <xf numFmtId="1" fontId="8" fillId="0" borderId="15" xfId="20" applyNumberFormat="1" applyFont="1" applyBorder="1" applyAlignment="1" applyProtection="1">
      <alignment horizontal="right" vertical="center"/>
      <protection/>
    </xf>
    <xf numFmtId="0" fontId="9" fillId="0" borderId="15" xfId="21" applyFont="1" applyBorder="1" applyAlignment="1" applyProtection="1">
      <alignment horizontal="center"/>
      <protection/>
    </xf>
    <xf numFmtId="164" fontId="2" fillId="0" borderId="15" xfId="20" applyNumberFormat="1" applyFont="1" applyBorder="1" applyAlignment="1" applyProtection="1">
      <alignment vertical="center"/>
      <protection/>
    </xf>
    <xf numFmtId="164" fontId="7" fillId="12" borderId="16" xfId="21" applyNumberFormat="1" applyFont="1" applyFill="1" applyBorder="1" applyAlignment="1" applyProtection="1">
      <alignment vertical="center"/>
      <protection/>
    </xf>
    <xf numFmtId="0" fontId="8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horizontal="center" vertical="center"/>
      <protection/>
    </xf>
    <xf numFmtId="0" fontId="8" fillId="0" borderId="0" xfId="20" applyFont="1" applyAlignment="1" applyProtection="1">
      <alignment vertical="center" wrapText="1"/>
      <protection/>
    </xf>
    <xf numFmtId="0" fontId="8" fillId="0" borderId="0" xfId="20" applyFont="1" applyAlignment="1" applyProtection="1">
      <alignment horizontal="center" vertical="center"/>
      <protection/>
    </xf>
    <xf numFmtId="1" fontId="8" fillId="0" borderId="0" xfId="20" applyNumberFormat="1" applyFont="1" applyAlignment="1" applyProtection="1">
      <alignment horizontal="right" vertical="center"/>
      <protection/>
    </xf>
    <xf numFmtId="164" fontId="3" fillId="0" borderId="0" xfId="22" applyNumberFormat="1" applyFont="1" applyAlignment="1" applyProtection="1">
      <alignment horizontal="center" vertical="center" wrapText="1"/>
      <protection/>
    </xf>
    <xf numFmtId="164" fontId="8" fillId="0" borderId="0" xfId="20" applyNumberFormat="1" applyFont="1" applyAlignment="1" applyProtection="1">
      <alignment horizontal="right" vertical="center"/>
      <protection/>
    </xf>
    <xf numFmtId="0" fontId="8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horizontal="center" vertical="center"/>
      <protection/>
    </xf>
    <xf numFmtId="1" fontId="7" fillId="0" borderId="0" xfId="20" applyNumberFormat="1" applyFont="1" applyAlignment="1" applyProtection="1">
      <alignment horizontal="right" vertical="center"/>
      <protection/>
    </xf>
    <xf numFmtId="164" fontId="7" fillId="0" borderId="0" xfId="20" applyNumberFormat="1" applyFont="1" applyAlignment="1" applyProtection="1">
      <alignment vertical="center"/>
      <protection/>
    </xf>
    <xf numFmtId="0" fontId="7" fillId="0" borderId="15" xfId="20" applyFont="1" applyBorder="1" applyAlignment="1" applyProtection="1">
      <alignment horizontal="center" vertical="center"/>
      <protection/>
    </xf>
    <xf numFmtId="0" fontId="7" fillId="0" borderId="15" xfId="21" applyFont="1" applyBorder="1" applyAlignment="1" applyProtection="1">
      <alignment vertical="center" wrapText="1"/>
      <protection/>
    </xf>
    <xf numFmtId="1" fontId="7" fillId="0" borderId="15" xfId="20" applyNumberFormat="1" applyFont="1" applyBorder="1" applyAlignment="1" applyProtection="1">
      <alignment horizontal="right" vertical="center"/>
      <protection/>
    </xf>
    <xf numFmtId="0" fontId="7" fillId="0" borderId="15" xfId="21" applyFont="1" applyBorder="1" applyAlignment="1" applyProtection="1">
      <alignment horizontal="center" vertical="center"/>
      <protection/>
    </xf>
    <xf numFmtId="164" fontId="7" fillId="0" borderId="15" xfId="20" applyNumberFormat="1" applyFont="1" applyBorder="1" applyAlignment="1" applyProtection="1">
      <alignment vertical="center"/>
      <protection/>
    </xf>
    <xf numFmtId="0" fontId="2" fillId="0" borderId="15" xfId="21" applyFont="1" applyBorder="1" applyAlignment="1" applyProtection="1">
      <alignment horizontal="center" vertical="center"/>
      <protection/>
    </xf>
    <xf numFmtId="164" fontId="2" fillId="12" borderId="16" xfId="20" applyNumberFormat="1" applyFont="1" applyFill="1" applyBorder="1" applyAlignment="1" applyProtection="1">
      <alignment vertical="center"/>
      <protection/>
    </xf>
    <xf numFmtId="0" fontId="3" fillId="0" borderId="0" xfId="20" applyFont="1" applyAlignment="1" applyProtection="1">
      <alignment vertical="center"/>
      <protection/>
    </xf>
    <xf numFmtId="49" fontId="7" fillId="0" borderId="0" xfId="20" applyNumberFormat="1" applyFont="1" applyAlignment="1" applyProtection="1">
      <alignment horizontal="center" vertical="top"/>
      <protection/>
    </xf>
    <xf numFmtId="1" fontId="7" fillId="0" borderId="0" xfId="20" applyNumberFormat="1" applyFont="1" applyAlignment="1" applyProtection="1">
      <alignment vertical="center"/>
      <protection/>
    </xf>
    <xf numFmtId="0" fontId="7" fillId="0" borderId="0" xfId="20" applyFont="1" applyProtection="1">
      <alignment/>
      <protection/>
    </xf>
    <xf numFmtId="0" fontId="3" fillId="0" borderId="31" xfId="20" applyFont="1" applyBorder="1" applyAlignment="1" applyProtection="1">
      <alignment vertical="center"/>
      <protection/>
    </xf>
    <xf numFmtId="0" fontId="7" fillId="0" borderId="31" xfId="20" applyFont="1" applyBorder="1" applyAlignment="1" applyProtection="1">
      <alignment horizontal="center" vertical="center"/>
      <protection/>
    </xf>
    <xf numFmtId="49" fontId="7" fillId="0" borderId="31" xfId="20" applyNumberFormat="1" applyFont="1" applyBorder="1" applyAlignment="1" applyProtection="1">
      <alignment horizontal="center" vertical="top"/>
      <protection/>
    </xf>
    <xf numFmtId="0" fontId="7" fillId="0" borderId="31" xfId="21" applyFont="1" applyBorder="1" applyAlignment="1" applyProtection="1">
      <alignment horizontal="left" vertical="center" wrapText="1"/>
      <protection/>
    </xf>
    <xf numFmtId="1" fontId="7" fillId="0" borderId="31" xfId="20" applyNumberFormat="1" applyFont="1" applyBorder="1" applyAlignment="1" applyProtection="1">
      <alignment vertical="center"/>
      <protection/>
    </xf>
    <xf numFmtId="0" fontId="7" fillId="0" borderId="31" xfId="21" applyFont="1" applyBorder="1" applyAlignment="1" applyProtection="1">
      <alignment horizontal="center" vertical="center"/>
      <protection/>
    </xf>
    <xf numFmtId="164" fontId="7" fillId="0" borderId="31" xfId="21" applyNumberFormat="1" applyFont="1" applyBorder="1" applyAlignment="1" applyProtection="1">
      <alignment vertical="center"/>
      <protection/>
    </xf>
    <xf numFmtId="0" fontId="6" fillId="0" borderId="0" xfId="21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164" fontId="3" fillId="0" borderId="0" xfId="22" applyNumberFormat="1" applyFont="1" applyAlignment="1" applyProtection="1">
      <alignment vertical="center" wrapText="1"/>
      <protection/>
    </xf>
    <xf numFmtId="0" fontId="4" fillId="0" borderId="14" xfId="21" applyFont="1" applyBorder="1" applyAlignment="1" applyProtection="1">
      <alignment horizontal="left" vertical="top" wrapText="1"/>
      <protection/>
    </xf>
    <xf numFmtId="0" fontId="4" fillId="0" borderId="15" xfId="21" applyFont="1" applyBorder="1" applyProtection="1">
      <alignment/>
      <protection/>
    </xf>
    <xf numFmtId="0" fontId="4" fillId="0" borderId="15" xfId="21" applyFont="1" applyBorder="1" applyAlignment="1" applyProtection="1">
      <alignment vertical="center"/>
      <protection/>
    </xf>
    <xf numFmtId="0" fontId="5" fillId="0" borderId="15" xfId="21" applyFont="1" applyBorder="1" applyAlignment="1" applyProtection="1">
      <alignment horizontal="center" vertical="center"/>
      <protection/>
    </xf>
    <xf numFmtId="164" fontId="4" fillId="0" borderId="15" xfId="21" applyNumberFormat="1" applyFont="1" applyBorder="1" applyAlignment="1" applyProtection="1">
      <alignment horizontal="center" vertical="center"/>
      <protection/>
    </xf>
    <xf numFmtId="164" fontId="4" fillId="13" borderId="16" xfId="21" applyNumberFormat="1" applyFont="1" applyFill="1" applyBorder="1" applyAlignment="1" applyProtection="1">
      <alignment vertical="center"/>
      <protection/>
    </xf>
    <xf numFmtId="0" fontId="2" fillId="0" borderId="0" xfId="21" applyFont="1" applyProtection="1">
      <alignment/>
      <protection/>
    </xf>
    <xf numFmtId="164" fontId="7" fillId="14" borderId="0" xfId="21" applyNumberFormat="1" applyFont="1" applyFill="1" applyAlignment="1" applyProtection="1">
      <alignment horizontal="right" vertical="center"/>
      <protection locked="0"/>
    </xf>
    <xf numFmtId="164" fontId="7" fillId="14" borderId="0" xfId="20" applyNumberFormat="1" applyFont="1" applyFill="1" applyAlignment="1" applyProtection="1">
      <alignment vertical="center"/>
      <protection locked="0"/>
    </xf>
    <xf numFmtId="164" fontId="7" fillId="14" borderId="0" xfId="21" applyNumberFormat="1" applyFont="1" applyFill="1" applyAlignment="1" applyProtection="1">
      <alignment vertical="center"/>
      <protection locked="0"/>
    </xf>
    <xf numFmtId="164" fontId="7" fillId="14" borderId="31" xfId="21" applyNumberFormat="1" applyFont="1" applyFill="1" applyBorder="1" applyAlignment="1" applyProtection="1">
      <alignment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61 3" xfId="21"/>
    <cellStyle name="normální_List1" xfId="22"/>
    <cellStyle name="Normální 58" xfId="23"/>
    <cellStyle name="Měna 8 3" xfId="24"/>
    <cellStyle name="Normální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39EC-6662-4C6A-BAD7-0E4D297F37C5}">
  <sheetPr>
    <pageSetUpPr fitToPage="1"/>
  </sheetPr>
  <dimension ref="A1:J125"/>
  <sheetViews>
    <sheetView zoomScale="85" zoomScaleNormal="85" zoomScaleSheetLayoutView="100" workbookViewId="0" topLeftCell="A1">
      <pane ySplit="5" topLeftCell="A24" activePane="bottomLeft" state="frozen"/>
      <selection pane="bottomLeft" activeCell="M45" sqref="M45"/>
    </sheetView>
  </sheetViews>
  <sheetFormatPr defaultColWidth="9.09765625" defaultRowHeight="14.25"/>
  <cols>
    <col min="1" max="2" width="4.3984375" style="162" customWidth="1"/>
    <col min="3" max="3" width="10.8984375" style="162" customWidth="1"/>
    <col min="4" max="4" width="82.8984375" style="162" customWidth="1"/>
    <col min="5" max="6" width="6.8984375" style="162" customWidth="1"/>
    <col min="7" max="8" width="6.8984375" style="239" customWidth="1"/>
    <col min="9" max="9" width="13.59765625" style="162" customWidth="1"/>
    <col min="10" max="10" width="14.296875" style="162" customWidth="1"/>
    <col min="11" max="16384" width="9.09765625" style="162" customWidth="1"/>
  </cols>
  <sheetData>
    <row r="1" spans="1:10" ht="14.25">
      <c r="A1" s="155" t="s">
        <v>82</v>
      </c>
      <c r="B1" s="156"/>
      <c r="C1" s="157"/>
      <c r="D1" s="157"/>
      <c r="E1" s="158" t="s">
        <v>81</v>
      </c>
      <c r="F1" s="159"/>
      <c r="G1" s="160"/>
      <c r="H1" s="160"/>
      <c r="I1" s="160"/>
      <c r="J1" s="161"/>
    </row>
    <row r="2" spans="1:10" ht="14.25">
      <c r="A2" s="163"/>
      <c r="B2" s="164"/>
      <c r="C2" s="164"/>
      <c r="D2" s="164"/>
      <c r="E2" s="165" t="s">
        <v>80</v>
      </c>
      <c r="F2" s="166"/>
      <c r="G2" s="167"/>
      <c r="H2" s="167"/>
      <c r="I2" s="168"/>
      <c r="J2" s="165"/>
    </row>
    <row r="3" spans="1:10" ht="24">
      <c r="A3" s="169" t="s">
        <v>79</v>
      </c>
      <c r="B3" s="170" t="s">
        <v>78</v>
      </c>
      <c r="C3" s="170" t="s">
        <v>77</v>
      </c>
      <c r="D3" s="170" t="s">
        <v>15</v>
      </c>
      <c r="E3" s="170" t="s">
        <v>76</v>
      </c>
      <c r="F3" s="171" t="s">
        <v>75</v>
      </c>
      <c r="G3" s="172" t="s">
        <v>74</v>
      </c>
      <c r="H3" s="172" t="s">
        <v>74</v>
      </c>
      <c r="I3" s="173" t="s">
        <v>73</v>
      </c>
      <c r="J3" s="174" t="s">
        <v>72</v>
      </c>
    </row>
    <row r="4" spans="1:10" ht="14.25" thickBot="1">
      <c r="A4" s="175">
        <v>1</v>
      </c>
      <c r="B4" s="176">
        <v>2</v>
      </c>
      <c r="C4" s="176">
        <v>3</v>
      </c>
      <c r="D4" s="176">
        <v>4</v>
      </c>
      <c r="E4" s="176">
        <v>5</v>
      </c>
      <c r="F4" s="177">
        <v>6</v>
      </c>
      <c r="G4" s="177" t="s">
        <v>71</v>
      </c>
      <c r="H4" s="177" t="s">
        <v>70</v>
      </c>
      <c r="I4" s="178">
        <v>7</v>
      </c>
      <c r="J4" s="177">
        <v>8</v>
      </c>
    </row>
    <row r="5" spans="1:10" ht="14.25" thickTop="1">
      <c r="A5" s="179" t="s">
        <v>69</v>
      </c>
      <c r="B5" s="180"/>
      <c r="C5" s="180"/>
      <c r="D5" s="180"/>
      <c r="E5" s="180"/>
      <c r="F5" s="181"/>
      <c r="G5" s="181"/>
      <c r="H5" s="181"/>
      <c r="I5" s="182"/>
      <c r="J5" s="182"/>
    </row>
    <row r="6" spans="1:10" ht="14.25">
      <c r="A6" s="183"/>
      <c r="B6" s="183"/>
      <c r="C6" s="183"/>
      <c r="D6" s="183"/>
      <c r="E6" s="184"/>
      <c r="F6" s="184"/>
      <c r="G6" s="184"/>
      <c r="H6" s="184"/>
      <c r="I6" s="184" t="s">
        <v>137</v>
      </c>
      <c r="J6" s="185">
        <f>SUM(J7:J22)</f>
        <v>0</v>
      </c>
    </row>
    <row r="7" spans="1:10" ht="36">
      <c r="A7" s="186"/>
      <c r="B7" s="187" t="s">
        <v>3</v>
      </c>
      <c r="C7" s="188" t="s">
        <v>68</v>
      </c>
      <c r="D7" s="189" t="s">
        <v>67</v>
      </c>
      <c r="E7" s="187" t="s">
        <v>1</v>
      </c>
      <c r="F7" s="190">
        <v>2</v>
      </c>
      <c r="G7" s="191"/>
      <c r="H7" s="191"/>
      <c r="I7" s="248">
        <v>0</v>
      </c>
      <c r="J7" s="192">
        <f aca="true" t="shared" si="0" ref="J7:J22">F7*I7</f>
        <v>0</v>
      </c>
    </row>
    <row r="8" spans="1:10" ht="14.25">
      <c r="A8" s="186"/>
      <c r="B8" s="187"/>
      <c r="C8" s="188"/>
      <c r="D8" s="189" t="s">
        <v>66</v>
      </c>
      <c r="E8" s="187" t="s">
        <v>1</v>
      </c>
      <c r="F8" s="193">
        <v>2</v>
      </c>
      <c r="G8" s="187"/>
      <c r="H8" s="187"/>
      <c r="I8" s="248">
        <v>0</v>
      </c>
      <c r="J8" s="192">
        <f t="shared" si="0"/>
        <v>0</v>
      </c>
    </row>
    <row r="9" spans="1:10" ht="14.25">
      <c r="A9" s="186"/>
      <c r="B9" s="187"/>
      <c r="C9" s="188"/>
      <c r="D9" s="189" t="s">
        <v>65</v>
      </c>
      <c r="E9" s="187" t="s">
        <v>1</v>
      </c>
      <c r="F9" s="193">
        <v>2</v>
      </c>
      <c r="G9" s="187"/>
      <c r="H9" s="187"/>
      <c r="I9" s="248">
        <v>0</v>
      </c>
      <c r="J9" s="192">
        <v>0</v>
      </c>
    </row>
    <row r="10" spans="1:10" ht="14.25">
      <c r="A10" s="186"/>
      <c r="B10" s="187"/>
      <c r="C10" s="188"/>
      <c r="D10" s="189" t="s">
        <v>64</v>
      </c>
      <c r="E10" s="187" t="s">
        <v>63</v>
      </c>
      <c r="F10" s="193">
        <v>3000</v>
      </c>
      <c r="G10" s="187"/>
      <c r="H10" s="187"/>
      <c r="I10" s="248">
        <v>0</v>
      </c>
      <c r="J10" s="192">
        <f t="shared" si="0"/>
        <v>0</v>
      </c>
    </row>
    <row r="11" spans="1:10" ht="29.25" customHeight="1">
      <c r="A11" s="186"/>
      <c r="B11" s="186"/>
      <c r="C11" s="194" t="s">
        <v>62</v>
      </c>
      <c r="D11" s="194" t="s">
        <v>61</v>
      </c>
      <c r="E11" s="187" t="s">
        <v>1</v>
      </c>
      <c r="F11" s="195">
        <v>2</v>
      </c>
      <c r="G11" s="191">
        <v>4</v>
      </c>
      <c r="H11" s="191">
        <v>3.1</v>
      </c>
      <c r="I11" s="248">
        <v>0</v>
      </c>
      <c r="J11" s="192">
        <f t="shared" si="0"/>
        <v>0</v>
      </c>
    </row>
    <row r="12" spans="1:10" ht="48">
      <c r="A12" s="186"/>
      <c r="B12" s="186"/>
      <c r="C12" s="194"/>
      <c r="D12" s="189" t="s">
        <v>41</v>
      </c>
      <c r="E12" s="187" t="s">
        <v>1</v>
      </c>
      <c r="F12" s="195">
        <v>2</v>
      </c>
      <c r="G12" s="187"/>
      <c r="H12" s="187"/>
      <c r="I12" s="248">
        <v>0</v>
      </c>
      <c r="J12" s="192">
        <f t="shared" si="0"/>
        <v>0</v>
      </c>
    </row>
    <row r="13" spans="1:10" ht="72">
      <c r="A13" s="186"/>
      <c r="B13" s="186"/>
      <c r="C13" s="194" t="s">
        <v>60</v>
      </c>
      <c r="D13" s="189" t="s">
        <v>59</v>
      </c>
      <c r="E13" s="187" t="s">
        <v>1</v>
      </c>
      <c r="F13" s="195">
        <v>1</v>
      </c>
      <c r="G13" s="187">
        <v>2.5</v>
      </c>
      <c r="H13" s="187">
        <v>2.5</v>
      </c>
      <c r="I13" s="248">
        <v>0</v>
      </c>
      <c r="J13" s="192">
        <f t="shared" si="0"/>
        <v>0</v>
      </c>
    </row>
    <row r="14" spans="1:10" ht="24">
      <c r="A14" s="186"/>
      <c r="B14" s="186"/>
      <c r="C14" s="194" t="s">
        <v>58</v>
      </c>
      <c r="D14" s="189" t="s">
        <v>57</v>
      </c>
      <c r="E14" s="187" t="s">
        <v>1</v>
      </c>
      <c r="F14" s="195">
        <v>1</v>
      </c>
      <c r="G14" s="191"/>
      <c r="H14" s="191"/>
      <c r="I14" s="248">
        <v>0</v>
      </c>
      <c r="J14" s="192">
        <f t="shared" si="0"/>
        <v>0</v>
      </c>
    </row>
    <row r="15" spans="1:10" ht="24">
      <c r="A15" s="186"/>
      <c r="B15" s="186"/>
      <c r="C15" s="194" t="s">
        <v>56</v>
      </c>
      <c r="D15" s="189" t="s">
        <v>55</v>
      </c>
      <c r="E15" s="187" t="s">
        <v>1</v>
      </c>
      <c r="F15" s="195">
        <v>1</v>
      </c>
      <c r="G15" s="191"/>
      <c r="H15" s="191"/>
      <c r="I15" s="248">
        <v>0</v>
      </c>
      <c r="J15" s="192">
        <f t="shared" si="0"/>
        <v>0</v>
      </c>
    </row>
    <row r="16" spans="1:10" ht="14.25">
      <c r="A16" s="186"/>
      <c r="B16" s="186"/>
      <c r="C16" s="194"/>
      <c r="D16" s="189" t="s">
        <v>54</v>
      </c>
      <c r="E16" s="187" t="s">
        <v>1</v>
      </c>
      <c r="F16" s="195">
        <v>6</v>
      </c>
      <c r="G16" s="187"/>
      <c r="H16" s="187"/>
      <c r="I16" s="248">
        <v>0</v>
      </c>
      <c r="J16" s="192">
        <f t="shared" si="0"/>
        <v>0</v>
      </c>
    </row>
    <row r="17" spans="1:10" ht="14.25">
      <c r="A17" s="186"/>
      <c r="B17" s="186"/>
      <c r="C17" s="194"/>
      <c r="D17" s="189" t="s">
        <v>53</v>
      </c>
      <c r="E17" s="187" t="s">
        <v>1</v>
      </c>
      <c r="F17" s="195">
        <v>2</v>
      </c>
      <c r="G17" s="187"/>
      <c r="H17" s="187"/>
      <c r="I17" s="248">
        <v>0</v>
      </c>
      <c r="J17" s="192">
        <f t="shared" si="0"/>
        <v>0</v>
      </c>
    </row>
    <row r="18" spans="1:10" ht="27.75" customHeight="1">
      <c r="A18" s="186"/>
      <c r="B18" s="186"/>
      <c r="C18" s="194" t="s">
        <v>52</v>
      </c>
      <c r="D18" s="194" t="s">
        <v>51</v>
      </c>
      <c r="E18" s="187" t="s">
        <v>1</v>
      </c>
      <c r="F18" s="195">
        <v>1</v>
      </c>
      <c r="G18" s="187">
        <v>0.29</v>
      </c>
      <c r="H18" s="187">
        <v>0.29</v>
      </c>
      <c r="I18" s="248">
        <v>0</v>
      </c>
      <c r="J18" s="192">
        <f t="shared" si="0"/>
        <v>0</v>
      </c>
    </row>
    <row r="19" spans="1:10" ht="39.75" customHeight="1">
      <c r="A19" s="186"/>
      <c r="B19" s="186"/>
      <c r="C19" s="194" t="s">
        <v>50</v>
      </c>
      <c r="D19" s="194" t="s">
        <v>49</v>
      </c>
      <c r="E19" s="187" t="s">
        <v>1</v>
      </c>
      <c r="F19" s="195">
        <v>1</v>
      </c>
      <c r="G19" s="187">
        <v>0.1</v>
      </c>
      <c r="H19" s="187">
        <v>0.1</v>
      </c>
      <c r="I19" s="248">
        <v>0</v>
      </c>
      <c r="J19" s="192">
        <f t="shared" si="0"/>
        <v>0</v>
      </c>
    </row>
    <row r="20" spans="1:10" ht="17.25" customHeight="1">
      <c r="A20" s="186"/>
      <c r="B20" s="186"/>
      <c r="C20" s="194" t="s">
        <v>48</v>
      </c>
      <c r="D20" s="194" t="s">
        <v>47</v>
      </c>
      <c r="E20" s="187" t="s">
        <v>1</v>
      </c>
      <c r="F20" s="195">
        <v>1</v>
      </c>
      <c r="G20" s="187">
        <v>0.05</v>
      </c>
      <c r="H20" s="187">
        <v>0.05</v>
      </c>
      <c r="I20" s="248">
        <v>0</v>
      </c>
      <c r="J20" s="192">
        <f t="shared" si="0"/>
        <v>0</v>
      </c>
    </row>
    <row r="21" spans="1:10" ht="28.5" customHeight="1">
      <c r="A21" s="186"/>
      <c r="B21" s="186"/>
      <c r="C21" s="186" t="s">
        <v>46</v>
      </c>
      <c r="D21" s="194" t="s">
        <v>45</v>
      </c>
      <c r="E21" s="187" t="s">
        <v>1</v>
      </c>
      <c r="F21" s="195">
        <v>1</v>
      </c>
      <c r="G21" s="191">
        <v>0.3</v>
      </c>
      <c r="H21" s="191">
        <v>0</v>
      </c>
      <c r="I21" s="248">
        <v>0</v>
      </c>
      <c r="J21" s="192">
        <f t="shared" si="0"/>
        <v>0</v>
      </c>
    </row>
    <row r="22" spans="1:10" ht="24">
      <c r="A22" s="186"/>
      <c r="B22" s="186"/>
      <c r="C22" s="186" t="s">
        <v>44</v>
      </c>
      <c r="D22" s="189" t="s">
        <v>43</v>
      </c>
      <c r="E22" s="187" t="s">
        <v>1</v>
      </c>
      <c r="F22" s="195">
        <v>1</v>
      </c>
      <c r="G22" s="187"/>
      <c r="H22" s="187"/>
      <c r="I22" s="248">
        <v>0</v>
      </c>
      <c r="J22" s="192">
        <f t="shared" si="0"/>
        <v>0</v>
      </c>
    </row>
    <row r="23" spans="1:10" ht="17.25" customHeight="1" thickBot="1">
      <c r="A23" s="196" t="s">
        <v>42</v>
      </c>
      <c r="B23" s="197"/>
      <c r="C23" s="197"/>
      <c r="D23" s="198"/>
      <c r="E23" s="197"/>
      <c r="F23" s="197"/>
      <c r="G23" s="199"/>
      <c r="H23" s="199"/>
      <c r="I23" s="200"/>
      <c r="J23" s="200"/>
    </row>
    <row r="24" spans="1:10" ht="18.75" customHeight="1" thickBot="1">
      <c r="A24" s="201" t="s">
        <v>40</v>
      </c>
      <c r="B24" s="202"/>
      <c r="C24" s="203"/>
      <c r="D24" s="204"/>
      <c r="E24" s="202"/>
      <c r="F24" s="205"/>
      <c r="G24" s="206"/>
      <c r="H24" s="206"/>
      <c r="I24" s="207"/>
      <c r="J24" s="208">
        <f>SUM(J27:J34)</f>
        <v>0</v>
      </c>
    </row>
    <row r="25" spans="1:10" ht="15.75" customHeight="1">
      <c r="A25" s="209" t="s">
        <v>16</v>
      </c>
      <c r="B25" s="210"/>
      <c r="D25" s="211" t="s">
        <v>15</v>
      </c>
      <c r="E25" s="212" t="s">
        <v>14</v>
      </c>
      <c r="F25" s="213" t="s">
        <v>13</v>
      </c>
      <c r="G25" s="214"/>
      <c r="H25" s="214"/>
      <c r="I25" s="215"/>
      <c r="J25" s="215"/>
    </row>
    <row r="26" spans="1:10" ht="27.75" customHeight="1">
      <c r="A26" s="216"/>
      <c r="B26" s="217" t="s">
        <v>3</v>
      </c>
      <c r="D26" s="194" t="s">
        <v>39</v>
      </c>
      <c r="E26" s="217"/>
      <c r="F26" s="218"/>
      <c r="G26" s="187"/>
      <c r="H26" s="187"/>
      <c r="I26" s="219"/>
      <c r="J26" s="192"/>
    </row>
    <row r="27" spans="1:10" ht="15.75" customHeight="1">
      <c r="A27" s="216"/>
      <c r="B27" s="217"/>
      <c r="D27" s="194" t="s">
        <v>38</v>
      </c>
      <c r="E27" s="217" t="s">
        <v>31</v>
      </c>
      <c r="F27" s="218">
        <v>3</v>
      </c>
      <c r="G27" s="187"/>
      <c r="H27" s="187"/>
      <c r="I27" s="249">
        <v>0</v>
      </c>
      <c r="J27" s="192">
        <f aca="true" t="shared" si="1" ref="J27:J35">I27*F27</f>
        <v>0</v>
      </c>
    </row>
    <row r="28" spans="1:10" ht="15.75" customHeight="1">
      <c r="A28" s="216"/>
      <c r="B28" s="217"/>
      <c r="D28" s="194" t="s">
        <v>37</v>
      </c>
      <c r="E28" s="217" t="s">
        <v>31</v>
      </c>
      <c r="F28" s="218">
        <v>37</v>
      </c>
      <c r="G28" s="187"/>
      <c r="H28" s="187"/>
      <c r="I28" s="249">
        <v>0</v>
      </c>
      <c r="J28" s="192">
        <f t="shared" si="1"/>
        <v>0</v>
      </c>
    </row>
    <row r="29" spans="1:10" ht="15.75" customHeight="1">
      <c r="A29" s="216"/>
      <c r="B29" s="217"/>
      <c r="D29" s="194" t="s">
        <v>36</v>
      </c>
      <c r="E29" s="217" t="s">
        <v>31</v>
      </c>
      <c r="F29" s="218">
        <v>24</v>
      </c>
      <c r="G29" s="187"/>
      <c r="H29" s="187"/>
      <c r="I29" s="249">
        <v>0</v>
      </c>
      <c r="J29" s="192">
        <f t="shared" si="1"/>
        <v>0</v>
      </c>
    </row>
    <row r="30" spans="1:10" ht="15.75" customHeight="1">
      <c r="A30" s="216"/>
      <c r="B30" s="217"/>
      <c r="D30" s="194" t="s">
        <v>35</v>
      </c>
      <c r="E30" s="217" t="s">
        <v>31</v>
      </c>
      <c r="F30" s="218">
        <v>18</v>
      </c>
      <c r="G30" s="187"/>
      <c r="H30" s="187"/>
      <c r="I30" s="249">
        <v>0</v>
      </c>
      <c r="J30" s="192">
        <f t="shared" si="1"/>
        <v>0</v>
      </c>
    </row>
    <row r="31" spans="1:10" ht="15.75" customHeight="1">
      <c r="A31" s="216"/>
      <c r="B31" s="217"/>
      <c r="D31" s="194" t="s">
        <v>34</v>
      </c>
      <c r="E31" s="217" t="s">
        <v>31</v>
      </c>
      <c r="F31" s="218">
        <v>45</v>
      </c>
      <c r="G31" s="187"/>
      <c r="H31" s="187"/>
      <c r="I31" s="249">
        <v>0</v>
      </c>
      <c r="J31" s="192">
        <f t="shared" si="1"/>
        <v>0</v>
      </c>
    </row>
    <row r="32" spans="1:10" ht="15.75" customHeight="1">
      <c r="A32" s="216"/>
      <c r="B32" s="217"/>
      <c r="D32" s="194" t="s">
        <v>33</v>
      </c>
      <c r="E32" s="217" t="s">
        <v>31</v>
      </c>
      <c r="F32" s="218">
        <v>7</v>
      </c>
      <c r="G32" s="187"/>
      <c r="H32" s="187"/>
      <c r="I32" s="249">
        <v>0</v>
      </c>
      <c r="J32" s="192">
        <f t="shared" si="1"/>
        <v>0</v>
      </c>
    </row>
    <row r="33" spans="1:10" ht="15.75" customHeight="1">
      <c r="A33" s="216"/>
      <c r="B33" s="217"/>
      <c r="D33" s="194" t="s">
        <v>32</v>
      </c>
      <c r="E33" s="217" t="s">
        <v>31</v>
      </c>
      <c r="F33" s="218">
        <v>14</v>
      </c>
      <c r="G33" s="187"/>
      <c r="H33" s="187"/>
      <c r="I33" s="249">
        <v>0</v>
      </c>
      <c r="J33" s="192">
        <f t="shared" si="1"/>
        <v>0</v>
      </c>
    </row>
    <row r="34" spans="1:10" ht="15.75" customHeight="1">
      <c r="A34" s="216"/>
      <c r="B34" s="217"/>
      <c r="D34" s="194" t="s">
        <v>30</v>
      </c>
      <c r="E34" s="217" t="s">
        <v>1</v>
      </c>
      <c r="F34" s="218">
        <v>1</v>
      </c>
      <c r="G34" s="187"/>
      <c r="H34" s="187"/>
      <c r="I34" s="249">
        <v>0</v>
      </c>
      <c r="J34" s="192">
        <f>I34*F34</f>
        <v>0</v>
      </c>
    </row>
    <row r="35" spans="1:8" ht="15.75" customHeight="1" thickBot="1">
      <c r="A35" s="216"/>
      <c r="B35" s="217"/>
      <c r="G35" s="162"/>
      <c r="H35" s="162"/>
    </row>
    <row r="36" spans="1:10" ht="53.25" customHeight="1" thickBot="1">
      <c r="A36" s="201"/>
      <c r="B36" s="220" t="s">
        <v>3</v>
      </c>
      <c r="C36" s="203"/>
      <c r="D36" s="221" t="s">
        <v>29</v>
      </c>
      <c r="E36" s="220"/>
      <c r="F36" s="222"/>
      <c r="G36" s="223"/>
      <c r="H36" s="223"/>
      <c r="I36" s="224"/>
      <c r="J36" s="208">
        <f>SUM(J37:J47)</f>
        <v>0</v>
      </c>
    </row>
    <row r="37" spans="1:10" ht="12.75" customHeight="1">
      <c r="A37" s="216"/>
      <c r="B37" s="217"/>
      <c r="D37" s="194" t="s">
        <v>28</v>
      </c>
      <c r="E37" s="217" t="s">
        <v>1</v>
      </c>
      <c r="F37" s="218">
        <v>2</v>
      </c>
      <c r="G37" s="187"/>
      <c r="H37" s="187"/>
      <c r="I37" s="249">
        <v>0</v>
      </c>
      <c r="J37" s="192">
        <f aca="true" t="shared" si="2" ref="J37:J47">I37*F37</f>
        <v>0</v>
      </c>
    </row>
    <row r="38" spans="1:10" ht="12.75" customHeight="1">
      <c r="A38" s="216"/>
      <c r="B38" s="217"/>
      <c r="D38" s="194" t="s">
        <v>27</v>
      </c>
      <c r="E38" s="217" t="s">
        <v>1</v>
      </c>
      <c r="F38" s="218">
        <v>2</v>
      </c>
      <c r="G38" s="187"/>
      <c r="H38" s="187"/>
      <c r="I38" s="249">
        <v>0</v>
      </c>
      <c r="J38" s="192">
        <f t="shared" si="2"/>
        <v>0</v>
      </c>
    </row>
    <row r="39" spans="1:10" ht="12.75" customHeight="1">
      <c r="A39" s="216"/>
      <c r="B39" s="217"/>
      <c r="D39" s="194" t="s">
        <v>26</v>
      </c>
      <c r="E39" s="217" t="s">
        <v>1</v>
      </c>
      <c r="F39" s="218">
        <v>1</v>
      </c>
      <c r="G39" s="187"/>
      <c r="H39" s="187"/>
      <c r="I39" s="249">
        <v>0</v>
      </c>
      <c r="J39" s="192">
        <f t="shared" si="2"/>
        <v>0</v>
      </c>
    </row>
    <row r="40" spans="1:10" ht="12.75" customHeight="1">
      <c r="A40" s="216"/>
      <c r="B40" s="217"/>
      <c r="D40" s="194" t="s">
        <v>25</v>
      </c>
      <c r="E40" s="217" t="s">
        <v>1</v>
      </c>
      <c r="F40" s="218">
        <v>4</v>
      </c>
      <c r="G40" s="187"/>
      <c r="H40" s="187"/>
      <c r="I40" s="249">
        <v>0</v>
      </c>
      <c r="J40" s="192">
        <f t="shared" si="2"/>
        <v>0</v>
      </c>
    </row>
    <row r="41" spans="1:10" ht="12.75" customHeight="1">
      <c r="A41" s="216"/>
      <c r="B41" s="217"/>
      <c r="D41" s="194" t="s">
        <v>24</v>
      </c>
      <c r="E41" s="217" t="s">
        <v>1</v>
      </c>
      <c r="F41" s="218">
        <v>6</v>
      </c>
      <c r="G41" s="187"/>
      <c r="H41" s="187"/>
      <c r="I41" s="249">
        <v>0</v>
      </c>
      <c r="J41" s="192">
        <f t="shared" si="2"/>
        <v>0</v>
      </c>
    </row>
    <row r="42" spans="1:10" ht="12.75" customHeight="1">
      <c r="A42" s="216"/>
      <c r="B42" s="217"/>
      <c r="D42" s="194" t="s">
        <v>23</v>
      </c>
      <c r="E42" s="217" t="s">
        <v>1</v>
      </c>
      <c r="F42" s="218">
        <v>9</v>
      </c>
      <c r="G42" s="187"/>
      <c r="H42" s="187"/>
      <c r="I42" s="249">
        <v>0</v>
      </c>
      <c r="J42" s="192">
        <f t="shared" si="2"/>
        <v>0</v>
      </c>
    </row>
    <row r="43" spans="1:10" ht="12.75" customHeight="1">
      <c r="A43" s="216"/>
      <c r="B43" s="217"/>
      <c r="D43" s="194" t="s">
        <v>22</v>
      </c>
      <c r="E43" s="217" t="s">
        <v>1</v>
      </c>
      <c r="F43" s="218">
        <v>2</v>
      </c>
      <c r="G43" s="187"/>
      <c r="H43" s="187"/>
      <c r="I43" s="249">
        <v>0</v>
      </c>
      <c r="J43" s="192">
        <f t="shared" si="2"/>
        <v>0</v>
      </c>
    </row>
    <row r="44" spans="1:10" ht="12.75" customHeight="1">
      <c r="A44" s="216"/>
      <c r="B44" s="217"/>
      <c r="D44" s="194" t="s">
        <v>21</v>
      </c>
      <c r="E44" s="217" t="s">
        <v>1</v>
      </c>
      <c r="F44" s="218">
        <v>1</v>
      </c>
      <c r="G44" s="187"/>
      <c r="H44" s="187"/>
      <c r="I44" s="249">
        <v>0</v>
      </c>
      <c r="J44" s="192">
        <f t="shared" si="2"/>
        <v>0</v>
      </c>
    </row>
    <row r="45" spans="1:10" ht="12.75" customHeight="1">
      <c r="A45" s="216"/>
      <c r="B45" s="217"/>
      <c r="D45" s="194" t="s">
        <v>20</v>
      </c>
      <c r="E45" s="217" t="s">
        <v>1</v>
      </c>
      <c r="F45" s="218">
        <v>1</v>
      </c>
      <c r="G45" s="187"/>
      <c r="H45" s="187"/>
      <c r="I45" s="249">
        <v>0</v>
      </c>
      <c r="J45" s="192">
        <f t="shared" si="2"/>
        <v>0</v>
      </c>
    </row>
    <row r="46" spans="1:10" ht="12.75" customHeight="1">
      <c r="A46" s="216"/>
      <c r="B46" s="217"/>
      <c r="D46" s="194" t="s">
        <v>19</v>
      </c>
      <c r="E46" s="217" t="s">
        <v>1</v>
      </c>
      <c r="F46" s="218">
        <v>2</v>
      </c>
      <c r="G46" s="187"/>
      <c r="H46" s="187"/>
      <c r="I46" s="249">
        <v>0</v>
      </c>
      <c r="J46" s="192">
        <f t="shared" si="2"/>
        <v>0</v>
      </c>
    </row>
    <row r="47" spans="1:10" ht="12.75" customHeight="1">
      <c r="A47" s="216"/>
      <c r="B47" s="217"/>
      <c r="D47" s="194" t="s">
        <v>18</v>
      </c>
      <c r="E47" s="217" t="s">
        <v>1</v>
      </c>
      <c r="F47" s="218">
        <v>1</v>
      </c>
      <c r="G47" s="187"/>
      <c r="H47" s="187"/>
      <c r="I47" s="249">
        <v>0</v>
      </c>
      <c r="J47" s="192">
        <f t="shared" si="2"/>
        <v>0</v>
      </c>
    </row>
    <row r="48" spans="1:10" ht="12.75" customHeight="1" thickBot="1">
      <c r="A48" s="216"/>
      <c r="B48" s="217"/>
      <c r="D48" s="194"/>
      <c r="E48" s="217"/>
      <c r="F48" s="218"/>
      <c r="G48" s="187"/>
      <c r="H48" s="187"/>
      <c r="I48" s="219"/>
      <c r="J48" s="192"/>
    </row>
    <row r="49" spans="1:10" ht="12.75" customHeight="1" thickBot="1">
      <c r="A49" s="201" t="s">
        <v>17</v>
      </c>
      <c r="B49" s="220"/>
      <c r="C49" s="203"/>
      <c r="D49" s="221"/>
      <c r="E49" s="220"/>
      <c r="F49" s="222"/>
      <c r="G49" s="223"/>
      <c r="H49" s="223"/>
      <c r="I49" s="224"/>
      <c r="J49" s="208">
        <f>SUM(J51:J53)</f>
        <v>0</v>
      </c>
    </row>
    <row r="50" spans="1:10" ht="12.75" customHeight="1">
      <c r="A50" s="209" t="s">
        <v>16</v>
      </c>
      <c r="B50" s="210"/>
      <c r="D50" s="211" t="s">
        <v>15</v>
      </c>
      <c r="E50" s="212" t="s">
        <v>14</v>
      </c>
      <c r="F50" s="213" t="s">
        <v>13</v>
      </c>
      <c r="G50" s="187"/>
      <c r="H50" s="187"/>
      <c r="I50" s="219"/>
      <c r="J50" s="192"/>
    </row>
    <row r="51" spans="1:10" ht="12.75" customHeight="1">
      <c r="A51" s="216"/>
      <c r="B51" s="217" t="s">
        <v>10</v>
      </c>
      <c r="D51" s="194" t="s">
        <v>12</v>
      </c>
      <c r="E51" s="217" t="s">
        <v>1</v>
      </c>
      <c r="F51" s="218">
        <v>1</v>
      </c>
      <c r="G51" s="187"/>
      <c r="H51" s="187"/>
      <c r="I51" s="249">
        <v>0</v>
      </c>
      <c r="J51" s="192">
        <f>I51*F51</f>
        <v>0</v>
      </c>
    </row>
    <row r="52" spans="1:10" ht="12.75" customHeight="1">
      <c r="A52" s="216"/>
      <c r="B52" s="217" t="s">
        <v>10</v>
      </c>
      <c r="D52" s="194" t="s">
        <v>11</v>
      </c>
      <c r="E52" s="217" t="s">
        <v>1</v>
      </c>
      <c r="F52" s="218">
        <v>1</v>
      </c>
      <c r="G52" s="187"/>
      <c r="H52" s="187"/>
      <c r="I52" s="249">
        <v>0</v>
      </c>
      <c r="J52" s="192">
        <f>I52*F52</f>
        <v>0</v>
      </c>
    </row>
    <row r="53" spans="1:10" ht="12.75" customHeight="1">
      <c r="A53" s="216"/>
      <c r="B53" s="217" t="s">
        <v>10</v>
      </c>
      <c r="D53" s="194" t="s">
        <v>9</v>
      </c>
      <c r="E53" s="217" t="s">
        <v>1</v>
      </c>
      <c r="F53" s="218">
        <v>1</v>
      </c>
      <c r="G53" s="187"/>
      <c r="H53" s="187"/>
      <c r="I53" s="249">
        <v>0</v>
      </c>
      <c r="J53" s="192">
        <f>I53*F53</f>
        <v>0</v>
      </c>
    </row>
    <row r="54" spans="1:10" ht="12.75" customHeight="1" thickBot="1">
      <c r="A54" s="216"/>
      <c r="B54" s="217"/>
      <c r="D54" s="194"/>
      <c r="E54" s="217"/>
      <c r="F54" s="218"/>
      <c r="G54" s="187"/>
      <c r="H54" s="187"/>
      <c r="I54" s="219"/>
      <c r="J54" s="192"/>
    </row>
    <row r="55" spans="1:10" ht="18.75" customHeight="1" thickBot="1">
      <c r="A55" s="201" t="s">
        <v>8</v>
      </c>
      <c r="B55" s="202"/>
      <c r="C55" s="203"/>
      <c r="D55" s="204"/>
      <c r="E55" s="202"/>
      <c r="F55" s="205"/>
      <c r="G55" s="225"/>
      <c r="H55" s="225"/>
      <c r="I55" s="207"/>
      <c r="J55" s="226">
        <f>SUM(J56:J60)</f>
        <v>0</v>
      </c>
    </row>
    <row r="56" spans="1:10" s="230" customFormat="1" ht="14.25" customHeight="1">
      <c r="A56" s="227"/>
      <c r="B56" s="217" t="s">
        <v>3</v>
      </c>
      <c r="C56" s="228"/>
      <c r="D56" s="189" t="s">
        <v>7</v>
      </c>
      <c r="E56" s="217" t="s">
        <v>1</v>
      </c>
      <c r="F56" s="229">
        <v>1</v>
      </c>
      <c r="G56" s="187"/>
      <c r="H56" s="187"/>
      <c r="I56" s="250">
        <v>0</v>
      </c>
      <c r="J56" s="192">
        <f>F56*I56</f>
        <v>0</v>
      </c>
    </row>
    <row r="57" spans="1:10" s="230" customFormat="1" ht="15" customHeight="1">
      <c r="A57" s="227"/>
      <c r="B57" s="217" t="s">
        <v>3</v>
      </c>
      <c r="C57" s="228"/>
      <c r="D57" s="189" t="s">
        <v>6</v>
      </c>
      <c r="E57" s="217" t="s">
        <v>1</v>
      </c>
      <c r="F57" s="229">
        <v>1</v>
      </c>
      <c r="G57" s="187"/>
      <c r="H57" s="187"/>
      <c r="I57" s="250">
        <v>0</v>
      </c>
      <c r="J57" s="192">
        <f aca="true" t="shared" si="3" ref="J57:J60">F57*I57</f>
        <v>0</v>
      </c>
    </row>
    <row r="58" spans="1:10" s="230" customFormat="1" ht="24">
      <c r="A58" s="227"/>
      <c r="B58" s="217" t="s">
        <v>3</v>
      </c>
      <c r="C58" s="228"/>
      <c r="D58" s="189" t="s">
        <v>5</v>
      </c>
      <c r="E58" s="217" t="s">
        <v>1</v>
      </c>
      <c r="F58" s="229">
        <v>1</v>
      </c>
      <c r="G58" s="187"/>
      <c r="H58" s="187"/>
      <c r="I58" s="250">
        <v>0</v>
      </c>
      <c r="J58" s="192">
        <f t="shared" si="3"/>
        <v>0</v>
      </c>
    </row>
    <row r="59" spans="1:10" s="230" customFormat="1" ht="15" customHeight="1">
      <c r="A59" s="227"/>
      <c r="B59" s="217" t="s">
        <v>3</v>
      </c>
      <c r="C59" s="228"/>
      <c r="D59" s="189" t="s">
        <v>4</v>
      </c>
      <c r="E59" s="217" t="s">
        <v>1</v>
      </c>
      <c r="F59" s="229">
        <v>1</v>
      </c>
      <c r="G59" s="187"/>
      <c r="H59" s="187"/>
      <c r="I59" s="250">
        <v>0</v>
      </c>
      <c r="J59" s="192">
        <f t="shared" si="3"/>
        <v>0</v>
      </c>
    </row>
    <row r="60" spans="1:10" s="230" customFormat="1" ht="18" customHeight="1" thickBot="1">
      <c r="A60" s="231"/>
      <c r="B60" s="232" t="s">
        <v>3</v>
      </c>
      <c r="C60" s="233"/>
      <c r="D60" s="234" t="s">
        <v>2</v>
      </c>
      <c r="E60" s="232" t="s">
        <v>1</v>
      </c>
      <c r="F60" s="235">
        <v>1</v>
      </c>
      <c r="G60" s="236"/>
      <c r="H60" s="236"/>
      <c r="I60" s="251">
        <v>0</v>
      </c>
      <c r="J60" s="237">
        <f t="shared" si="3"/>
        <v>0</v>
      </c>
    </row>
    <row r="61" spans="1:3" ht="16.5" thickBot="1" thickTop="1">
      <c r="A61" s="238"/>
      <c r="B61" s="238"/>
      <c r="C61" s="238"/>
    </row>
    <row r="62" spans="1:10" ht="16.5" thickBot="1">
      <c r="A62" s="240"/>
      <c r="B62" s="240"/>
      <c r="C62" s="240"/>
      <c r="D62" s="241" t="s">
        <v>136</v>
      </c>
      <c r="E62" s="242"/>
      <c r="F62" s="243"/>
      <c r="G62" s="244" t="str">
        <f>SUM(G7:G60)&amp;" kW"</f>
        <v>7,24 kW</v>
      </c>
      <c r="H62" s="244" t="str">
        <f>SUM(H7:H60)&amp;" kW"</f>
        <v>6,04 kW</v>
      </c>
      <c r="I62" s="245"/>
      <c r="J62" s="246">
        <f>CEILING(SUM(J7:J60),10)</f>
        <v>0</v>
      </c>
    </row>
    <row r="63" spans="1:10" ht="14.25">
      <c r="A63" s="240"/>
      <c r="B63" s="240"/>
      <c r="C63" s="240"/>
      <c r="D63" s="240"/>
      <c r="E63" s="240"/>
      <c r="F63" s="240"/>
      <c r="G63" s="214"/>
      <c r="H63" s="214"/>
      <c r="I63" s="240"/>
      <c r="J63" s="240"/>
    </row>
    <row r="64" spans="1:10" ht="14.25">
      <c r="A64" s="240"/>
      <c r="B64" s="240"/>
      <c r="C64" s="240"/>
      <c r="D64" s="240"/>
      <c r="E64" s="240"/>
      <c r="F64" s="240"/>
      <c r="G64" s="214"/>
      <c r="H64" s="214"/>
      <c r="I64" s="240"/>
      <c r="J64" s="240"/>
    </row>
    <row r="65" spans="1:10" ht="14.25">
      <c r="A65" s="240"/>
      <c r="B65" s="240"/>
      <c r="C65" s="240"/>
      <c r="D65" s="240"/>
      <c r="E65" s="240"/>
      <c r="F65" s="240"/>
      <c r="G65" s="214"/>
      <c r="H65" s="214"/>
      <c r="I65" s="240"/>
      <c r="J65" s="240"/>
    </row>
    <row r="66" spans="1:10" ht="14.25">
      <c r="A66" s="240"/>
      <c r="B66" s="240"/>
      <c r="C66" s="240"/>
      <c r="D66" s="240"/>
      <c r="E66" s="240"/>
      <c r="F66" s="240"/>
      <c r="G66" s="214"/>
      <c r="H66" s="214"/>
      <c r="I66" s="240"/>
      <c r="J66" s="240"/>
    </row>
    <row r="67" spans="1:10" ht="14.25">
      <c r="A67" s="240"/>
      <c r="B67" s="240"/>
      <c r="C67" s="240"/>
      <c r="D67" s="240"/>
      <c r="E67" s="240"/>
      <c r="F67" s="240"/>
      <c r="G67" s="214"/>
      <c r="H67" s="214"/>
      <c r="I67" s="240"/>
      <c r="J67" s="240"/>
    </row>
    <row r="68" spans="1:10" ht="14.25">
      <c r="A68" s="240"/>
      <c r="B68" s="240"/>
      <c r="C68" s="240"/>
      <c r="D68" s="240"/>
      <c r="E68" s="240"/>
      <c r="F68" s="240"/>
      <c r="G68" s="214"/>
      <c r="H68" s="214"/>
      <c r="I68" s="240"/>
      <c r="J68" s="240"/>
    </row>
    <row r="69" spans="1:10" ht="14.25">
      <c r="A69" s="240"/>
      <c r="B69" s="240"/>
      <c r="C69" s="240"/>
      <c r="D69" s="240"/>
      <c r="E69" s="240"/>
      <c r="F69" s="240"/>
      <c r="G69" s="214"/>
      <c r="H69" s="214"/>
      <c r="I69" s="240"/>
      <c r="J69" s="240"/>
    </row>
    <row r="70" spans="1:10" ht="14.25">
      <c r="A70" s="240"/>
      <c r="B70" s="240"/>
      <c r="C70" s="240"/>
      <c r="D70" s="240"/>
      <c r="E70" s="240"/>
      <c r="F70" s="240"/>
      <c r="G70" s="214"/>
      <c r="H70" s="214"/>
      <c r="I70" s="240"/>
      <c r="J70" s="240"/>
    </row>
    <row r="71" spans="1:10" ht="15" customHeight="1">
      <c r="A71" s="240"/>
      <c r="B71" s="240"/>
      <c r="C71" s="240"/>
      <c r="D71" s="240"/>
      <c r="E71" s="240"/>
      <c r="F71" s="240"/>
      <c r="G71" s="214"/>
      <c r="H71" s="214"/>
      <c r="I71" s="240"/>
      <c r="J71" s="240"/>
    </row>
    <row r="72" spans="1:10" ht="14.25">
      <c r="A72" s="240"/>
      <c r="B72" s="240"/>
      <c r="C72" s="240"/>
      <c r="D72" s="240"/>
      <c r="E72" s="240"/>
      <c r="F72" s="240"/>
      <c r="G72" s="214"/>
      <c r="H72" s="214"/>
      <c r="I72" s="240"/>
      <c r="J72" s="240"/>
    </row>
    <row r="73" spans="1:10" ht="14.25">
      <c r="A73" s="240"/>
      <c r="B73" s="240"/>
      <c r="C73" s="240"/>
      <c r="D73" s="240"/>
      <c r="E73" s="240"/>
      <c r="F73" s="240"/>
      <c r="G73" s="214"/>
      <c r="H73" s="214"/>
      <c r="I73" s="240"/>
      <c r="J73" s="240"/>
    </row>
    <row r="74" spans="1:10" ht="14.25">
      <c r="A74" s="240"/>
      <c r="B74" s="240"/>
      <c r="C74" s="240"/>
      <c r="D74" s="240"/>
      <c r="E74" s="240"/>
      <c r="F74" s="240"/>
      <c r="G74" s="214"/>
      <c r="H74" s="214"/>
      <c r="I74" s="240"/>
      <c r="J74" s="240"/>
    </row>
    <row r="75" spans="1:10" ht="14.25">
      <c r="A75" s="240"/>
      <c r="B75" s="240"/>
      <c r="C75" s="240"/>
      <c r="D75" s="240"/>
      <c r="E75" s="240"/>
      <c r="F75" s="240"/>
      <c r="G75" s="214"/>
      <c r="H75" s="214"/>
      <c r="I75" s="240"/>
      <c r="J75" s="240"/>
    </row>
    <row r="76" spans="1:10" ht="14.25">
      <c r="A76" s="240"/>
      <c r="B76" s="240"/>
      <c r="C76" s="240"/>
      <c r="D76" s="240"/>
      <c r="E76" s="240"/>
      <c r="F76" s="240"/>
      <c r="G76" s="214"/>
      <c r="H76" s="214"/>
      <c r="I76" s="240"/>
      <c r="J76" s="240"/>
    </row>
    <row r="77" spans="1:10" ht="15" customHeight="1">
      <c r="A77" s="240"/>
      <c r="B77" s="240"/>
      <c r="C77" s="240"/>
      <c r="D77" s="240"/>
      <c r="E77" s="240"/>
      <c r="F77" s="240"/>
      <c r="G77" s="214"/>
      <c r="H77" s="214"/>
      <c r="I77" s="240"/>
      <c r="J77" s="240"/>
    </row>
    <row r="78" spans="1:10" ht="15" customHeight="1">
      <c r="A78" s="240"/>
      <c r="B78" s="240"/>
      <c r="C78" s="240"/>
      <c r="D78" s="240"/>
      <c r="E78" s="240"/>
      <c r="F78" s="240"/>
      <c r="G78" s="214"/>
      <c r="H78" s="214"/>
      <c r="I78" s="240"/>
      <c r="J78" s="240"/>
    </row>
    <row r="79" spans="1:10" ht="15" customHeight="1">
      <c r="A79" s="240"/>
      <c r="B79" s="240"/>
      <c r="C79" s="240"/>
      <c r="D79" s="240"/>
      <c r="E79" s="240"/>
      <c r="F79" s="240"/>
      <c r="G79" s="214"/>
      <c r="H79" s="214"/>
      <c r="I79" s="240"/>
      <c r="J79" s="240"/>
    </row>
    <row r="80" spans="1:10" ht="15" customHeight="1">
      <c r="A80" s="240"/>
      <c r="B80" s="240"/>
      <c r="C80" s="240"/>
      <c r="D80" s="240"/>
      <c r="E80" s="240"/>
      <c r="F80" s="240"/>
      <c r="G80" s="214"/>
      <c r="H80" s="214"/>
      <c r="I80" s="240"/>
      <c r="J80" s="240"/>
    </row>
    <row r="81" spans="1:10" ht="15" customHeight="1">
      <c r="A81" s="240"/>
      <c r="B81" s="240"/>
      <c r="C81" s="240"/>
      <c r="D81" s="240"/>
      <c r="E81" s="240"/>
      <c r="F81" s="240"/>
      <c r="G81" s="214"/>
      <c r="H81" s="214"/>
      <c r="I81" s="240"/>
      <c r="J81" s="240"/>
    </row>
    <row r="82" spans="1:10" ht="15" customHeight="1">
      <c r="A82" s="240"/>
      <c r="B82" s="240"/>
      <c r="C82" s="240"/>
      <c r="D82" s="240"/>
      <c r="E82" s="240"/>
      <c r="F82" s="240"/>
      <c r="G82" s="214"/>
      <c r="H82" s="214"/>
      <c r="I82" s="240"/>
      <c r="J82" s="240"/>
    </row>
    <row r="83" spans="1:10" ht="15" customHeight="1">
      <c r="A83" s="240"/>
      <c r="B83" s="240"/>
      <c r="C83" s="240"/>
      <c r="D83" s="240"/>
      <c r="E83" s="240"/>
      <c r="F83" s="240"/>
      <c r="G83" s="214"/>
      <c r="H83" s="214"/>
      <c r="I83" s="240"/>
      <c r="J83" s="240"/>
    </row>
    <row r="84" spans="1:10" ht="14.25">
      <c r="A84" s="240"/>
      <c r="B84" s="240"/>
      <c r="C84" s="240"/>
      <c r="D84" s="240"/>
      <c r="E84" s="240"/>
      <c r="F84" s="240"/>
      <c r="G84" s="214"/>
      <c r="H84" s="214"/>
      <c r="I84" s="240"/>
      <c r="J84" s="240"/>
    </row>
    <row r="85" spans="1:10" ht="15" customHeight="1">
      <c r="A85" s="240"/>
      <c r="B85" s="240"/>
      <c r="C85" s="240"/>
      <c r="D85" s="240"/>
      <c r="E85" s="240"/>
      <c r="F85" s="240"/>
      <c r="G85" s="214"/>
      <c r="H85" s="214"/>
      <c r="I85" s="240"/>
      <c r="J85" s="240"/>
    </row>
    <row r="86" spans="1:10" ht="15" customHeight="1">
      <c r="A86" s="240"/>
      <c r="B86" s="240"/>
      <c r="C86" s="240"/>
      <c r="D86" s="240"/>
      <c r="E86" s="240"/>
      <c r="F86" s="240"/>
      <c r="G86" s="214"/>
      <c r="H86" s="214"/>
      <c r="I86" s="240"/>
      <c r="J86" s="240"/>
    </row>
    <row r="87" spans="1:10" ht="15" customHeight="1">
      <c r="A87" s="240"/>
      <c r="B87" s="240"/>
      <c r="C87" s="240"/>
      <c r="D87" s="240"/>
      <c r="E87" s="240"/>
      <c r="F87" s="240"/>
      <c r="G87" s="214"/>
      <c r="H87" s="214"/>
      <c r="I87" s="240"/>
      <c r="J87" s="240"/>
    </row>
    <row r="88" spans="1:10" ht="14.25">
      <c r="A88" s="240"/>
      <c r="B88" s="240"/>
      <c r="C88" s="240"/>
      <c r="D88" s="240"/>
      <c r="E88" s="240"/>
      <c r="F88" s="240"/>
      <c r="G88" s="214"/>
      <c r="H88" s="214"/>
      <c r="I88" s="240"/>
      <c r="J88" s="240"/>
    </row>
    <row r="89" spans="1:10" ht="14.25">
      <c r="A89" s="240"/>
      <c r="B89" s="240"/>
      <c r="C89" s="240"/>
      <c r="D89" s="240"/>
      <c r="E89" s="240"/>
      <c r="F89" s="240"/>
      <c r="G89" s="214"/>
      <c r="H89" s="214"/>
      <c r="I89" s="240"/>
      <c r="J89" s="240"/>
    </row>
    <row r="90" spans="1:10" ht="15" customHeight="1">
      <c r="A90" s="240"/>
      <c r="B90" s="240"/>
      <c r="C90" s="240"/>
      <c r="D90" s="240"/>
      <c r="E90" s="240"/>
      <c r="F90" s="240"/>
      <c r="G90" s="214"/>
      <c r="H90" s="214"/>
      <c r="I90" s="240"/>
      <c r="J90" s="240"/>
    </row>
    <row r="91" spans="1:10" ht="14.25">
      <c r="A91" s="240"/>
      <c r="B91" s="240"/>
      <c r="C91" s="240"/>
      <c r="D91" s="240"/>
      <c r="E91" s="240"/>
      <c r="F91" s="240"/>
      <c r="G91" s="214"/>
      <c r="H91" s="214"/>
      <c r="I91" s="240"/>
      <c r="J91" s="240"/>
    </row>
    <row r="92" spans="1:10" ht="15" customHeight="1">
      <c r="A92" s="240"/>
      <c r="B92" s="240"/>
      <c r="C92" s="240"/>
      <c r="D92" s="240"/>
      <c r="E92" s="240"/>
      <c r="F92" s="240"/>
      <c r="G92" s="214"/>
      <c r="H92" s="214"/>
      <c r="I92" s="240"/>
      <c r="J92" s="240"/>
    </row>
    <row r="93" spans="1:10" ht="14.25">
      <c r="A93" s="240"/>
      <c r="B93" s="240"/>
      <c r="C93" s="240"/>
      <c r="D93" s="240"/>
      <c r="E93" s="240"/>
      <c r="F93" s="240"/>
      <c r="G93" s="214"/>
      <c r="H93" s="214"/>
      <c r="I93" s="240"/>
      <c r="J93" s="240"/>
    </row>
    <row r="94" spans="1:10" ht="14.25">
      <c r="A94" s="240"/>
      <c r="B94" s="240"/>
      <c r="C94" s="240"/>
      <c r="D94" s="240"/>
      <c r="E94" s="240"/>
      <c r="F94" s="240"/>
      <c r="G94" s="214"/>
      <c r="H94" s="214"/>
      <c r="I94" s="240"/>
      <c r="J94" s="240"/>
    </row>
    <row r="95" spans="1:10" ht="14.25">
      <c r="A95" s="240"/>
      <c r="B95" s="240"/>
      <c r="C95" s="240"/>
      <c r="D95" s="240"/>
      <c r="E95" s="240"/>
      <c r="F95" s="240"/>
      <c r="G95" s="214"/>
      <c r="H95" s="214"/>
      <c r="I95" s="240"/>
      <c r="J95" s="240"/>
    </row>
    <row r="96" spans="1:10" ht="14.25">
      <c r="A96" s="240"/>
      <c r="B96" s="240"/>
      <c r="C96" s="240"/>
      <c r="D96" s="240"/>
      <c r="E96" s="240"/>
      <c r="F96" s="240"/>
      <c r="G96" s="214"/>
      <c r="H96" s="214"/>
      <c r="I96" s="240"/>
      <c r="J96" s="240"/>
    </row>
    <row r="122" spans="1:5" ht="14.25">
      <c r="A122" s="247"/>
      <c r="B122" s="247"/>
      <c r="C122" s="247"/>
      <c r="D122" s="247"/>
      <c r="E122" s="247"/>
    </row>
    <row r="123" spans="1:5" ht="14.25">
      <c r="A123" s="247"/>
      <c r="B123" s="247"/>
      <c r="C123" s="247"/>
      <c r="D123" s="247"/>
      <c r="E123" s="247"/>
    </row>
    <row r="124" spans="1:5" ht="14.25">
      <c r="A124" s="247"/>
      <c r="B124" s="247"/>
      <c r="C124" s="247"/>
      <c r="D124" s="247"/>
      <c r="E124" s="247"/>
    </row>
    <row r="125" spans="1:5" ht="14.25">
      <c r="A125" s="247"/>
      <c r="B125" s="247"/>
      <c r="C125" s="247"/>
      <c r="D125" s="247"/>
      <c r="E125" s="247"/>
    </row>
  </sheetData>
  <sheetProtection algorithmName="SHA-512" hashValue="g8nsIFNUgt9CPLPABgrN/7ZnXOiIug4fvEUKR/LlHt2maWgKf+FpLT38UPoWsCbPsCtST9AvvXQL8TqwgiQbZA==" saltValue="9cIiqxXjegu/riTSaroH9w==" spinCount="100000" sheet="1" objects="1" scenarios="1"/>
  <protectedRanges>
    <protectedRange sqref="I24:I25" name="Oblast1"/>
    <protectedRange sqref="J25" name="Oblast1_1"/>
    <protectedRange sqref="I55" name="Oblast1_2"/>
    <protectedRange sqref="J55" name="Oblast1_1_1"/>
  </protectedRanges>
  <mergeCells count="1">
    <mergeCell ref="A6:D6"/>
  </mergeCells>
  <printOptions/>
  <pageMargins left="0.7" right="0.7" top="0.787401575" bottom="0.7874015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F8496-F8FA-40B4-8B09-D2A3A9A844F6}">
  <dimension ref="A1:I46"/>
  <sheetViews>
    <sheetView tabSelected="1" zoomScale="85" zoomScaleNormal="85" workbookViewId="0" topLeftCell="A26">
      <selection activeCell="L45" sqref="L45"/>
    </sheetView>
  </sheetViews>
  <sheetFormatPr defaultColWidth="8.796875" defaultRowHeight="14.25"/>
  <sheetData>
    <row r="1" spans="1:9" ht="18">
      <c r="A1" s="134" t="s">
        <v>83</v>
      </c>
      <c r="B1" s="135"/>
      <c r="C1" s="135"/>
      <c r="D1" s="135"/>
      <c r="E1" s="135"/>
      <c r="F1" s="135"/>
      <c r="G1" s="135"/>
      <c r="H1" s="135"/>
      <c r="I1" s="136"/>
    </row>
    <row r="2" spans="1:9" ht="14.25">
      <c r="A2" s="2" t="s">
        <v>84</v>
      </c>
      <c r="B2" s="3"/>
      <c r="C2" s="137"/>
      <c r="D2" s="137" t="s">
        <v>85</v>
      </c>
      <c r="E2" s="140"/>
      <c r="F2" s="140"/>
      <c r="G2" s="140"/>
      <c r="H2" s="140"/>
      <c r="I2" s="141"/>
    </row>
    <row r="3" spans="1:9" ht="14.25">
      <c r="A3" s="4"/>
      <c r="B3" s="3"/>
      <c r="C3" s="138"/>
      <c r="D3" s="138"/>
      <c r="E3" s="138"/>
      <c r="F3" s="138"/>
      <c r="G3" s="138"/>
      <c r="H3" s="138"/>
      <c r="I3" s="142"/>
    </row>
    <row r="4" spans="1:9" ht="14.25">
      <c r="A4" s="6"/>
      <c r="B4" s="7"/>
      <c r="C4" s="139"/>
      <c r="D4" s="139"/>
      <c r="E4" s="139"/>
      <c r="F4" s="139"/>
      <c r="G4" s="139"/>
      <c r="H4" s="139"/>
      <c r="I4" s="143"/>
    </row>
    <row r="5" spans="1:9" ht="30" customHeight="1">
      <c r="A5" s="9" t="s">
        <v>86</v>
      </c>
      <c r="B5" s="5"/>
      <c r="C5" s="144" t="s">
        <v>87</v>
      </c>
      <c r="D5" s="145"/>
      <c r="E5" s="145"/>
      <c r="F5" s="145"/>
      <c r="G5" s="10" t="s">
        <v>88</v>
      </c>
      <c r="H5" s="11" t="s">
        <v>89</v>
      </c>
      <c r="I5" s="12"/>
    </row>
    <row r="6" spans="1:9" ht="14.25">
      <c r="A6" s="13"/>
      <c r="B6" s="14"/>
      <c r="C6" s="146" t="s">
        <v>90</v>
      </c>
      <c r="D6" s="147"/>
      <c r="E6" s="147"/>
      <c r="F6" s="147"/>
      <c r="G6" s="10" t="s">
        <v>91</v>
      </c>
      <c r="H6" s="11" t="s">
        <v>92</v>
      </c>
      <c r="I6" s="12"/>
    </row>
    <row r="7" spans="1:9" ht="14.25">
      <c r="A7" s="15"/>
      <c r="B7" s="16"/>
      <c r="C7" s="17" t="s">
        <v>93</v>
      </c>
      <c r="D7" s="148" t="s">
        <v>94</v>
      </c>
      <c r="E7" s="149"/>
      <c r="F7" s="149"/>
      <c r="G7" s="18"/>
      <c r="H7" s="19"/>
      <c r="I7" s="20"/>
    </row>
    <row r="8" spans="1:9" ht="14.25">
      <c r="A8" s="9" t="s">
        <v>95</v>
      </c>
      <c r="B8" s="5"/>
      <c r="C8" s="108" t="s">
        <v>131</v>
      </c>
      <c r="D8" s="109"/>
      <c r="E8" s="109"/>
      <c r="F8" s="1"/>
      <c r="G8" s="10" t="s">
        <v>88</v>
      </c>
      <c r="H8" s="11" t="s">
        <v>133</v>
      </c>
      <c r="I8" s="12"/>
    </row>
    <row r="9" spans="1:9" ht="14.25">
      <c r="A9" s="21"/>
      <c r="B9" s="5"/>
      <c r="C9" s="110" t="s">
        <v>135</v>
      </c>
      <c r="D9" s="111"/>
      <c r="E9" s="111"/>
      <c r="F9" s="1"/>
      <c r="G9" s="10" t="s">
        <v>91</v>
      </c>
      <c r="H9" s="11" t="s">
        <v>134</v>
      </c>
      <c r="I9" s="12"/>
    </row>
    <row r="10" spans="1:9" ht="14.25">
      <c r="A10" s="22"/>
      <c r="B10" s="16"/>
      <c r="C10" s="110" t="s">
        <v>132</v>
      </c>
      <c r="D10" s="111" t="s">
        <v>94</v>
      </c>
      <c r="E10" s="111"/>
      <c r="F10" s="23"/>
      <c r="G10" s="23"/>
      <c r="H10" s="24"/>
      <c r="I10" s="20"/>
    </row>
    <row r="11" spans="1:9" ht="14.25">
      <c r="A11" s="9" t="s">
        <v>96</v>
      </c>
      <c r="B11" s="5"/>
      <c r="C11" s="150"/>
      <c r="D11" s="150"/>
      <c r="E11" s="150"/>
      <c r="F11" s="150"/>
      <c r="G11" s="10" t="s">
        <v>88</v>
      </c>
      <c r="H11" s="25"/>
      <c r="I11" s="12"/>
    </row>
    <row r="12" spans="1:9" ht="14.25">
      <c r="A12" s="13"/>
      <c r="B12" s="14"/>
      <c r="C12" s="151"/>
      <c r="D12" s="151"/>
      <c r="E12" s="151"/>
      <c r="F12" s="151"/>
      <c r="G12" s="10" t="s">
        <v>91</v>
      </c>
      <c r="H12" s="25"/>
      <c r="I12" s="12"/>
    </row>
    <row r="13" spans="1:9" ht="14.25">
      <c r="A13" s="15"/>
      <c r="B13" s="16"/>
      <c r="C13" s="26"/>
      <c r="D13" s="152"/>
      <c r="E13" s="153"/>
      <c r="F13" s="153"/>
      <c r="G13" s="27"/>
      <c r="H13" s="19"/>
      <c r="I13" s="20"/>
    </row>
    <row r="14" spans="1:9" ht="14.25">
      <c r="A14" s="28" t="s">
        <v>97</v>
      </c>
      <c r="B14" s="29"/>
      <c r="C14" s="30"/>
      <c r="D14" s="31"/>
      <c r="E14" s="32"/>
      <c r="F14" s="32"/>
      <c r="G14" s="33"/>
      <c r="H14" s="32"/>
      <c r="I14" s="34"/>
    </row>
    <row r="15" spans="1:9" ht="14.25">
      <c r="A15" s="22" t="s">
        <v>98</v>
      </c>
      <c r="B15" s="35"/>
      <c r="C15" s="8"/>
      <c r="D15" s="154"/>
      <c r="E15" s="154"/>
      <c r="F15" s="132"/>
      <c r="G15" s="132"/>
      <c r="H15" s="132" t="s">
        <v>0</v>
      </c>
      <c r="I15" s="133"/>
    </row>
    <row r="16" spans="1:9" ht="14.25">
      <c r="A16" s="36" t="s">
        <v>99</v>
      </c>
      <c r="B16" s="37"/>
      <c r="C16" s="38"/>
      <c r="D16" s="103"/>
      <c r="E16" s="104"/>
      <c r="F16" s="103"/>
      <c r="G16" s="104"/>
      <c r="H16" s="103"/>
      <c r="I16" s="128"/>
    </row>
    <row r="17" spans="1:9" ht="14.25">
      <c r="A17" s="36" t="s">
        <v>100</v>
      </c>
      <c r="B17" s="37"/>
      <c r="C17" s="38"/>
      <c r="D17" s="103"/>
      <c r="E17" s="104"/>
      <c r="F17" s="103"/>
      <c r="G17" s="104"/>
      <c r="H17" s="103"/>
      <c r="I17" s="128"/>
    </row>
    <row r="18" spans="1:9" ht="14.25">
      <c r="A18" s="36" t="s">
        <v>101</v>
      </c>
      <c r="B18" s="37"/>
      <c r="C18" s="38"/>
      <c r="D18" s="103"/>
      <c r="E18" s="104"/>
      <c r="F18" s="103"/>
      <c r="G18" s="104"/>
      <c r="H18" s="103"/>
      <c r="I18" s="128"/>
    </row>
    <row r="19" spans="1:9" ht="14.25">
      <c r="A19" s="36" t="s">
        <v>102</v>
      </c>
      <c r="B19" s="37"/>
      <c r="C19" s="38"/>
      <c r="D19" s="103"/>
      <c r="E19" s="104"/>
      <c r="F19" s="103"/>
      <c r="G19" s="104"/>
      <c r="H19" s="103"/>
      <c r="I19" s="128"/>
    </row>
    <row r="20" spans="1:9" ht="14.25">
      <c r="A20" s="36" t="s">
        <v>103</v>
      </c>
      <c r="B20" s="37"/>
      <c r="C20" s="38"/>
      <c r="D20" s="103"/>
      <c r="E20" s="104"/>
      <c r="F20" s="103"/>
      <c r="G20" s="104"/>
      <c r="H20" s="103"/>
      <c r="I20" s="128"/>
    </row>
    <row r="21" spans="1:9" ht="14.25">
      <c r="A21" s="39" t="s">
        <v>0</v>
      </c>
      <c r="B21" s="40"/>
      <c r="C21" s="41"/>
      <c r="D21" s="129"/>
      <c r="E21" s="130"/>
      <c r="F21" s="129"/>
      <c r="G21" s="130"/>
      <c r="H21" s="129"/>
      <c r="I21" s="131"/>
    </row>
    <row r="22" spans="1:9" ht="14.25">
      <c r="A22" s="42" t="s">
        <v>104</v>
      </c>
      <c r="B22" s="37"/>
      <c r="C22" s="38"/>
      <c r="D22" s="43"/>
      <c r="E22" s="44"/>
      <c r="F22" s="45"/>
      <c r="G22" s="45"/>
      <c r="H22" s="45"/>
      <c r="I22" s="46"/>
    </row>
    <row r="23" spans="1:9" ht="14.25">
      <c r="A23" s="36" t="s">
        <v>105</v>
      </c>
      <c r="B23" s="37"/>
      <c r="C23" s="38"/>
      <c r="D23" s="47">
        <v>15</v>
      </c>
      <c r="E23" s="44" t="s">
        <v>106</v>
      </c>
      <c r="F23" s="120">
        <v>0</v>
      </c>
      <c r="G23" s="121"/>
      <c r="H23" s="121"/>
      <c r="I23" s="46" t="s">
        <v>107</v>
      </c>
    </row>
    <row r="24" spans="1:9" ht="14.25">
      <c r="A24" s="36" t="s">
        <v>108</v>
      </c>
      <c r="B24" s="37"/>
      <c r="C24" s="38"/>
      <c r="D24" s="47" t="s">
        <v>106</v>
      </c>
      <c r="E24" s="44" t="s">
        <v>106</v>
      </c>
      <c r="F24" s="122">
        <v>0</v>
      </c>
      <c r="G24" s="123"/>
      <c r="H24" s="123"/>
      <c r="I24" s="46" t="s">
        <v>107</v>
      </c>
    </row>
    <row r="25" spans="1:9" ht="14.25">
      <c r="A25" s="36" t="s">
        <v>109</v>
      </c>
      <c r="B25" s="37"/>
      <c r="C25" s="38"/>
      <c r="D25" s="47">
        <v>21</v>
      </c>
      <c r="E25" s="44" t="s">
        <v>106</v>
      </c>
      <c r="F25" s="120">
        <f>F46</f>
        <v>0</v>
      </c>
      <c r="G25" s="121"/>
      <c r="H25" s="121"/>
      <c r="I25" s="46" t="s">
        <v>107</v>
      </c>
    </row>
    <row r="26" spans="1:9" ht="14.25">
      <c r="A26" s="48" t="s">
        <v>110</v>
      </c>
      <c r="B26" s="49"/>
      <c r="C26" s="8"/>
      <c r="D26" s="50" t="s">
        <v>106</v>
      </c>
      <c r="E26" s="51" t="s">
        <v>106</v>
      </c>
      <c r="F26" s="124">
        <f>G46</f>
        <v>0</v>
      </c>
      <c r="G26" s="125"/>
      <c r="H26" s="125"/>
      <c r="I26" s="46" t="s">
        <v>107</v>
      </c>
    </row>
    <row r="27" spans="1:9" ht="15.75" thickBot="1">
      <c r="A27" s="9" t="s">
        <v>111</v>
      </c>
      <c r="B27" s="52"/>
      <c r="C27" s="53"/>
      <c r="D27" s="52"/>
      <c r="E27" s="54"/>
      <c r="F27" s="126">
        <f>F29-(F25+F26)</f>
        <v>0</v>
      </c>
      <c r="G27" s="126"/>
      <c r="H27" s="126"/>
      <c r="I27" s="46" t="s">
        <v>107</v>
      </c>
    </row>
    <row r="28" spans="1:9" ht="17.25" thickBot="1">
      <c r="A28" s="55" t="s">
        <v>112</v>
      </c>
      <c r="B28" s="56"/>
      <c r="C28" s="56"/>
      <c r="D28" s="57"/>
      <c r="E28" s="58"/>
      <c r="F28" s="112">
        <f>F25</f>
        <v>0</v>
      </c>
      <c r="G28" s="127"/>
      <c r="H28" s="127"/>
      <c r="I28" s="59" t="s">
        <v>107</v>
      </c>
    </row>
    <row r="29" spans="1:9" ht="17.25" thickBot="1">
      <c r="A29" s="55" t="s">
        <v>113</v>
      </c>
      <c r="B29" s="60"/>
      <c r="C29" s="60"/>
      <c r="D29" s="60"/>
      <c r="E29" s="61"/>
      <c r="F29" s="112">
        <f>ROUND(H46,0)</f>
        <v>0</v>
      </c>
      <c r="G29" s="112"/>
      <c r="H29" s="112"/>
      <c r="I29" s="59" t="s">
        <v>107</v>
      </c>
    </row>
    <row r="30" spans="1:9" ht="14.25">
      <c r="A30" s="21"/>
      <c r="B30" s="5"/>
      <c r="C30" s="5"/>
      <c r="D30" s="5"/>
      <c r="E30" s="1"/>
      <c r="F30" s="1"/>
      <c r="G30" s="1"/>
      <c r="H30" s="1"/>
      <c r="I30" s="62"/>
    </row>
    <row r="31" spans="1:9" ht="14.25">
      <c r="A31" s="21"/>
      <c r="B31" s="5"/>
      <c r="C31" s="5"/>
      <c r="D31" s="5"/>
      <c r="E31" s="1"/>
      <c r="F31" s="1"/>
      <c r="G31" s="1"/>
      <c r="H31" s="1"/>
      <c r="I31" s="62"/>
    </row>
    <row r="32" spans="1:9" ht="14.25">
      <c r="A32" s="63"/>
      <c r="B32" s="64" t="s">
        <v>114</v>
      </c>
      <c r="C32" s="65"/>
      <c r="D32" s="65"/>
      <c r="E32" s="66" t="s">
        <v>115</v>
      </c>
      <c r="F32" s="67"/>
      <c r="G32" s="68"/>
      <c r="H32" s="67"/>
      <c r="I32" s="62"/>
    </row>
    <row r="33" spans="1:9" ht="14.25">
      <c r="A33" s="21"/>
      <c r="B33" s="5"/>
      <c r="C33" s="5"/>
      <c r="D33" s="5"/>
      <c r="E33" s="1"/>
      <c r="F33" s="1"/>
      <c r="G33" s="1"/>
      <c r="H33" s="1"/>
      <c r="I33" s="62"/>
    </row>
    <row r="34" spans="1:9" ht="14.25">
      <c r="A34" s="69"/>
      <c r="B34" s="70"/>
      <c r="C34" s="113"/>
      <c r="D34" s="114"/>
      <c r="E34" s="71"/>
      <c r="F34" s="115"/>
      <c r="G34" s="116"/>
      <c r="H34" s="116"/>
      <c r="I34" s="72"/>
    </row>
    <row r="35" spans="1:9" ht="14.25">
      <c r="A35" s="21"/>
      <c r="B35" s="5"/>
      <c r="C35" s="117" t="s">
        <v>116</v>
      </c>
      <c r="D35" s="117"/>
      <c r="E35" s="1"/>
      <c r="F35" s="1"/>
      <c r="G35" s="73" t="s">
        <v>117</v>
      </c>
      <c r="H35" s="1"/>
      <c r="I35" s="62"/>
    </row>
    <row r="36" spans="1:9" ht="15.75" thickBot="1">
      <c r="A36" s="74"/>
      <c r="B36" s="75"/>
      <c r="C36" s="75"/>
      <c r="D36" s="75"/>
      <c r="E36" s="76"/>
      <c r="F36" s="76"/>
      <c r="G36" s="76"/>
      <c r="H36" s="76"/>
      <c r="I36" s="77"/>
    </row>
    <row r="37" spans="1:9" ht="18">
      <c r="A37" s="78" t="s">
        <v>118</v>
      </c>
      <c r="B37" s="79"/>
      <c r="C37" s="79"/>
      <c r="D37" s="79"/>
      <c r="E37" s="80"/>
      <c r="F37" s="80"/>
      <c r="G37" s="80"/>
      <c r="H37" s="80"/>
      <c r="I37" s="81"/>
    </row>
    <row r="38" spans="1:9" ht="29.25">
      <c r="A38" s="82" t="s">
        <v>119</v>
      </c>
      <c r="B38" s="83" t="s">
        <v>120</v>
      </c>
      <c r="C38" s="83"/>
      <c r="D38" s="83"/>
      <c r="E38" s="84" t="s">
        <v>105</v>
      </c>
      <c r="F38" s="84" t="s">
        <v>109</v>
      </c>
      <c r="G38" s="85" t="s">
        <v>121</v>
      </c>
      <c r="H38" s="85" t="s">
        <v>72</v>
      </c>
      <c r="I38" s="86" t="s">
        <v>106</v>
      </c>
    </row>
    <row r="39" spans="1:9" ht="33.75" customHeight="1">
      <c r="A39" s="87" t="s">
        <v>122</v>
      </c>
      <c r="B39" s="118" t="s">
        <v>123</v>
      </c>
      <c r="C39" s="118"/>
      <c r="D39" s="118"/>
      <c r="E39" s="88"/>
      <c r="F39" s="89"/>
      <c r="G39" s="90"/>
      <c r="H39" s="90"/>
      <c r="I39" s="91" t="s">
        <v>124</v>
      </c>
    </row>
    <row r="40" spans="1:9" ht="14.25">
      <c r="A40" s="92"/>
      <c r="B40" s="119" t="s">
        <v>125</v>
      </c>
      <c r="C40" s="119"/>
      <c r="D40" s="119"/>
      <c r="E40" s="93"/>
      <c r="F40" s="94"/>
      <c r="G40" s="94"/>
      <c r="H40" s="94"/>
      <c r="I40" s="95"/>
    </row>
    <row r="41" spans="1:9" ht="24" customHeight="1">
      <c r="A41" s="96" t="s">
        <v>126</v>
      </c>
      <c r="B41" s="102" t="s">
        <v>69</v>
      </c>
      <c r="C41" s="102"/>
      <c r="D41" s="102"/>
      <c r="E41" s="98"/>
      <c r="F41" s="101">
        <f>'BT.B - výkaz výměr'!J6</f>
        <v>0</v>
      </c>
      <c r="G41" s="99">
        <f>F41*0.21</f>
        <v>0</v>
      </c>
      <c r="H41" s="99">
        <f>F41+G41</f>
        <v>0</v>
      </c>
      <c r="I41" s="95"/>
    </row>
    <row r="42" spans="1:9" ht="14.25">
      <c r="A42" s="96" t="s">
        <v>127</v>
      </c>
      <c r="B42" s="102" t="s">
        <v>40</v>
      </c>
      <c r="C42" s="102"/>
      <c r="D42" s="102"/>
      <c r="E42" s="98"/>
      <c r="F42" s="101">
        <f>'BT.B - výkaz výměr'!J24</f>
        <v>0</v>
      </c>
      <c r="G42" s="99">
        <f aca="true" t="shared" si="0" ref="G42:G45">F42*0.21</f>
        <v>0</v>
      </c>
      <c r="H42" s="99">
        <f aca="true" t="shared" si="1" ref="H42:H45">F42+G42</f>
        <v>0</v>
      </c>
      <c r="I42" s="95"/>
    </row>
    <row r="43" spans="1:9" ht="70.5" customHeight="1">
      <c r="A43" s="96" t="s">
        <v>128</v>
      </c>
      <c r="B43" s="102" t="s">
        <v>138</v>
      </c>
      <c r="C43" s="102"/>
      <c r="D43" s="102"/>
      <c r="E43" s="98"/>
      <c r="F43" s="101">
        <f>'BT.B - výkaz výměr'!J36</f>
        <v>0</v>
      </c>
      <c r="G43" s="99">
        <f t="shared" si="0"/>
        <v>0</v>
      </c>
      <c r="H43" s="99">
        <f t="shared" si="1"/>
        <v>0</v>
      </c>
      <c r="I43" s="95"/>
    </row>
    <row r="44" spans="1:9" ht="35.25" customHeight="1">
      <c r="A44" s="96" t="s">
        <v>129</v>
      </c>
      <c r="B44" s="102" t="s">
        <v>17</v>
      </c>
      <c r="C44" s="102"/>
      <c r="D44" s="102"/>
      <c r="E44" s="98"/>
      <c r="F44" s="101">
        <f>'BT.B - výkaz výměr'!J49</f>
        <v>0</v>
      </c>
      <c r="G44" s="99">
        <f t="shared" si="0"/>
        <v>0</v>
      </c>
      <c r="H44" s="99">
        <f t="shared" si="1"/>
        <v>0</v>
      </c>
      <c r="I44" s="95"/>
    </row>
    <row r="45" spans="1:9" ht="35.25" customHeight="1">
      <c r="A45" s="96" t="s">
        <v>139</v>
      </c>
      <c r="B45" s="102" t="s">
        <v>8</v>
      </c>
      <c r="C45" s="102"/>
      <c r="D45" s="102"/>
      <c r="E45" s="98"/>
      <c r="F45" s="101">
        <f>'BT.B - výkaz výměr'!J55</f>
        <v>0</v>
      </c>
      <c r="G45" s="99">
        <f t="shared" si="0"/>
        <v>0</v>
      </c>
      <c r="H45" s="99">
        <f t="shared" si="1"/>
        <v>0</v>
      </c>
      <c r="I45" s="95"/>
    </row>
    <row r="46" spans="1:9" ht="14.25">
      <c r="A46" s="105" t="s">
        <v>130</v>
      </c>
      <c r="B46" s="106"/>
      <c r="C46" s="106"/>
      <c r="D46" s="107"/>
      <c r="E46" s="100">
        <v>0</v>
      </c>
      <c r="F46" s="100">
        <f>SUM(F41:F45)</f>
        <v>0</v>
      </c>
      <c r="G46" s="100">
        <f aca="true" t="shared" si="2" ref="G46:H46">SUM(G41:G45)</f>
        <v>0</v>
      </c>
      <c r="H46" s="100">
        <f t="shared" si="2"/>
        <v>0</v>
      </c>
      <c r="I46" s="97"/>
    </row>
  </sheetData>
  <sheetProtection algorithmName="SHA-512" hashValue="U0VYjkR70G41SL2MyyC+e16ASkB1Mqp4Zo6Y/s7++9CK1zEzT+9ZAknDenN4TN550zpC5GeZjRXCdAk5wnDoOQ==" saltValue="ooIGeokW821r0PUmASGTPQ==" spinCount="100000" sheet="1" objects="1" scenarios="1"/>
  <mergeCells count="51">
    <mergeCell ref="H15:I15"/>
    <mergeCell ref="A1:I1"/>
    <mergeCell ref="C2:C4"/>
    <mergeCell ref="D2:I4"/>
    <mergeCell ref="C5:F5"/>
    <mergeCell ref="C6:F6"/>
    <mergeCell ref="D7:F7"/>
    <mergeCell ref="C10:E10"/>
    <mergeCell ref="C11:F11"/>
    <mergeCell ref="C12:F12"/>
    <mergeCell ref="D13:F13"/>
    <mergeCell ref="D15:E15"/>
    <mergeCell ref="F15:G15"/>
    <mergeCell ref="F16:G16"/>
    <mergeCell ref="H16:I16"/>
    <mergeCell ref="D17:E17"/>
    <mergeCell ref="F17:G17"/>
    <mergeCell ref="H17:I17"/>
    <mergeCell ref="D16:E16"/>
    <mergeCell ref="F18:G18"/>
    <mergeCell ref="H18:I18"/>
    <mergeCell ref="D19:E19"/>
    <mergeCell ref="F19:G19"/>
    <mergeCell ref="H19:I19"/>
    <mergeCell ref="F20:G20"/>
    <mergeCell ref="H20:I20"/>
    <mergeCell ref="D21:E21"/>
    <mergeCell ref="F21:G21"/>
    <mergeCell ref="H21:I21"/>
    <mergeCell ref="A46:D46"/>
    <mergeCell ref="C8:E8"/>
    <mergeCell ref="C9:E9"/>
    <mergeCell ref="F29:H29"/>
    <mergeCell ref="C34:D34"/>
    <mergeCell ref="F34:H34"/>
    <mergeCell ref="C35:D35"/>
    <mergeCell ref="B39:D39"/>
    <mergeCell ref="B40:D40"/>
    <mergeCell ref="F23:H23"/>
    <mergeCell ref="F24:H24"/>
    <mergeCell ref="F25:H25"/>
    <mergeCell ref="F26:H26"/>
    <mergeCell ref="F27:H27"/>
    <mergeCell ref="F28:H28"/>
    <mergeCell ref="D20:E20"/>
    <mergeCell ref="B41:D41"/>
    <mergeCell ref="B42:D42"/>
    <mergeCell ref="B43:D43"/>
    <mergeCell ref="B45:D45"/>
    <mergeCell ref="D18:E18"/>
    <mergeCell ref="B44:D4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Hrubeš</dc:creator>
  <cp:keywords/>
  <dc:description/>
  <cp:lastModifiedBy>Evžen Hrubeš</cp:lastModifiedBy>
  <dcterms:created xsi:type="dcterms:W3CDTF">2024-06-04T09:23:56Z</dcterms:created>
  <dcterms:modified xsi:type="dcterms:W3CDTF">2024-06-04T12:51:59Z</dcterms:modified>
  <cp:category/>
  <cp:version/>
  <cp:contentType/>
  <cp:contentStatus/>
</cp:coreProperties>
</file>