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Cdata\users\hana.novotna\Dokumenty\PRACOVNÍ\STAVBY\0104 Výměna oken Křídlovická\NA E_ZAK\"/>
    </mc:Choice>
  </mc:AlternateContent>
  <bookViews>
    <workbookView xWindow="28680" yWindow="-120" windowWidth="29040" windowHeight="15840" activeTab="1"/>
  </bookViews>
  <sheets>
    <sheet name="Pokyny pro vyplnění" sheetId="11" r:id="rId1"/>
    <sheet name="Stavba" sheetId="1" r:id="rId2"/>
    <sheet name="VzorPolozky" sheetId="10" state="hidden" r:id="rId3"/>
    <sheet name="00 00 Naklady" sheetId="12" r:id="rId4"/>
    <sheet name="Křídl 54-01 1 Pol" sheetId="13" r:id="rId5"/>
    <sheet name="Křídl 54-01 2 Pol" sheetId="14" r:id="rId6"/>
    <sheet name="Křídl 54-01 3 Pol" sheetId="15" r:id="rId7"/>
    <sheet name="Křídl 56-02 1 Pol" sheetId="16" r:id="rId8"/>
    <sheet name="Křídl 56-02 2 Pol" sheetId="17" r:id="rId9"/>
    <sheet name="Křídl 56-02 3 Pol" sheetId="18" r:id="rId10"/>
    <sheet name="Křídl 58-03 1 Pol" sheetId="19" r:id="rId11"/>
    <sheet name="Křídl 58-03 2 Pol" sheetId="20" r:id="rId12"/>
    <sheet name="Křídl 58-03 3 Pol" sheetId="21" r:id="rId13"/>
    <sheet name="Křídl 60-04 1 Pol" sheetId="22" r:id="rId14"/>
    <sheet name="Křídl 60-04 2 Pol" sheetId="23" r:id="rId15"/>
    <sheet name="Křídl 60-04 3 Pol" sheetId="24" r:id="rId16"/>
    <sheet name="Křídl 62-05 1 Pol" sheetId="25" r:id="rId17"/>
    <sheet name="Křídl 62-05 2 Pol" sheetId="26" r:id="rId18"/>
    <sheet name="Křídl 62-05 3 Pol" sheetId="27" r:id="rId19"/>
    <sheet name="Křídl 64-06 1 Pol" sheetId="28" r:id="rId20"/>
    <sheet name="Křídl 64-06 2 Pol" sheetId="29" r:id="rId21"/>
    <sheet name="Křídl 64-06 3 Pol" sheetId="30" r:id="rId22"/>
    <sheet name="Křídl 66-07 1 Pol" sheetId="31" r:id="rId23"/>
    <sheet name="Křídl 66-07 2 Pol" sheetId="32" r:id="rId24"/>
    <sheet name="Křídl 66-07 3 Pol" sheetId="33" r:id="rId25"/>
  </sheets>
  <externalReferences>
    <externalReference r:id="rId26"/>
  </externalReferences>
  <definedNames>
    <definedName name="CelkemDPHVypocet" localSheetId="1">Stavba!$H$71</definedName>
    <definedName name="CenaCelkem">Stavba!$G$29</definedName>
    <definedName name="CenaCelkemBezDPH">Stavba!$G$28</definedName>
    <definedName name="CenaCelkemVypocet" localSheetId="1">Stavba!$I$71</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'Křídl 54-01 1 Pol'!$1:$7</definedName>
    <definedName name="_xlnm.Print_Titles" localSheetId="5">'Křídl 54-01 2 Pol'!$1:$7</definedName>
    <definedName name="_xlnm.Print_Titles" localSheetId="6">'Křídl 54-01 3 Pol'!$1:$7</definedName>
    <definedName name="_xlnm.Print_Titles" localSheetId="7">'Křídl 56-02 1 Pol'!$1:$7</definedName>
    <definedName name="_xlnm.Print_Titles" localSheetId="8">'Křídl 56-02 2 Pol'!$1:$7</definedName>
    <definedName name="_xlnm.Print_Titles" localSheetId="9">'Křídl 56-02 3 Pol'!$1:$7</definedName>
    <definedName name="_xlnm.Print_Titles" localSheetId="10">'Křídl 58-03 1 Pol'!$1:$7</definedName>
    <definedName name="_xlnm.Print_Titles" localSheetId="11">'Křídl 58-03 2 Pol'!$1:$7</definedName>
    <definedName name="_xlnm.Print_Titles" localSheetId="12">'Křídl 58-03 3 Pol'!$1:$7</definedName>
    <definedName name="_xlnm.Print_Titles" localSheetId="13">'Křídl 60-04 1 Pol'!$1:$7</definedName>
    <definedName name="_xlnm.Print_Titles" localSheetId="14">'Křídl 60-04 2 Pol'!$1:$7</definedName>
    <definedName name="_xlnm.Print_Titles" localSheetId="15">'Křídl 60-04 3 Pol'!$1:$7</definedName>
    <definedName name="_xlnm.Print_Titles" localSheetId="16">'Křídl 62-05 1 Pol'!$1:$7</definedName>
    <definedName name="_xlnm.Print_Titles" localSheetId="17">'Křídl 62-05 2 Pol'!$1:$7</definedName>
    <definedName name="_xlnm.Print_Titles" localSheetId="18">'Křídl 62-05 3 Pol'!$1:$7</definedName>
    <definedName name="_xlnm.Print_Titles" localSheetId="19">'Křídl 64-06 1 Pol'!$1:$7</definedName>
    <definedName name="_xlnm.Print_Titles" localSheetId="20">'Křídl 64-06 2 Pol'!$1:$7</definedName>
    <definedName name="_xlnm.Print_Titles" localSheetId="21">'Křídl 64-06 3 Pol'!$1:$7</definedName>
    <definedName name="_xlnm.Print_Titles" localSheetId="22">'Křídl 66-07 1 Pol'!$1:$7</definedName>
    <definedName name="_xlnm.Print_Titles" localSheetId="23">'Křídl 66-07 2 Pol'!$1:$7</definedName>
    <definedName name="_xlnm.Print_Titles" localSheetId="24">'Křídl 66-07 3 Pol'!$1:$7</definedName>
    <definedName name="oadresa">Stavba!$D$6</definedName>
    <definedName name="Objednatel" localSheetId="1">Stavba!$D$5</definedName>
    <definedName name="Objekt" localSheetId="1">Stavba!$B$38</definedName>
    <definedName name="_xlnm.Print_Area" localSheetId="3">'00 00 Naklady'!$A$1:$Y$23</definedName>
    <definedName name="_xlnm.Print_Area" localSheetId="4">'Křídl 54-01 1 Pol'!$A$1:$Y$181</definedName>
    <definedName name="_xlnm.Print_Area" localSheetId="5">'Křídl 54-01 2 Pol'!$A$1:$Y$449</definedName>
    <definedName name="_xlnm.Print_Area" localSheetId="6">'Křídl 54-01 3 Pol'!$A$1:$Y$208</definedName>
    <definedName name="_xlnm.Print_Area" localSheetId="7">'Křídl 56-02 1 Pol'!$A$1:$Y$163</definedName>
    <definedName name="_xlnm.Print_Area" localSheetId="8">'Křídl 56-02 2 Pol'!$A$1:$Y$365</definedName>
    <definedName name="_xlnm.Print_Area" localSheetId="9">'Křídl 56-02 3 Pol'!$A$1:$Y$165</definedName>
    <definedName name="_xlnm.Print_Area" localSheetId="10">'Křídl 58-03 1 Pol'!$A$1:$Y$159</definedName>
    <definedName name="_xlnm.Print_Area" localSheetId="11">'Křídl 58-03 2 Pol'!$A$1:$Y$376</definedName>
    <definedName name="_xlnm.Print_Area" localSheetId="12">'Křídl 58-03 3 Pol'!$A$1:$Y$178</definedName>
    <definedName name="_xlnm.Print_Area" localSheetId="13">'Křídl 60-04 1 Pol'!$A$1:$Y$149</definedName>
    <definedName name="_xlnm.Print_Area" localSheetId="14">'Křídl 60-04 2 Pol'!$A$1:$Y$360</definedName>
    <definedName name="_xlnm.Print_Area" localSheetId="15">'Křídl 60-04 3 Pol'!$A$1:$Y$157</definedName>
    <definedName name="_xlnm.Print_Area" localSheetId="16">'Křídl 62-05 1 Pol'!$A$1:$Y$171</definedName>
    <definedName name="_xlnm.Print_Area" localSheetId="17">'Křídl 62-05 2 Pol'!$A$1:$Y$393</definedName>
    <definedName name="_xlnm.Print_Area" localSheetId="18">'Křídl 62-05 3 Pol'!$A$1:$Y$193</definedName>
    <definedName name="_xlnm.Print_Area" localSheetId="19">'Křídl 64-06 1 Pol'!$A$1:$Y$151</definedName>
    <definedName name="_xlnm.Print_Area" localSheetId="20">'Křídl 64-06 2 Pol'!$A$1:$Y$361</definedName>
    <definedName name="_xlnm.Print_Area" localSheetId="21">'Křídl 64-06 3 Pol'!$A$1:$Y$172</definedName>
    <definedName name="_xlnm.Print_Area" localSheetId="22">'Křídl 66-07 1 Pol'!$A$1:$Y$163</definedName>
    <definedName name="_xlnm.Print_Area" localSheetId="23">'Křídl 66-07 2 Pol'!$A$1:$Y$394</definedName>
    <definedName name="_xlnm.Print_Area" localSheetId="24">'Křídl 66-07 3 Pol'!$A$1:$Y$194</definedName>
    <definedName name="_xlnm.Print_Area" localSheetId="1">Stavba!$A$1:$J$200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Stavba!$F$71</definedName>
    <definedName name="ZakladDPHZakl">Stavba!$G$25</definedName>
    <definedName name="ZakladDPHZaklVypocet" localSheetId="1">Stavba!$G$71</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99" i="1" l="1"/>
  <c r="I198" i="1"/>
  <c r="I197" i="1"/>
  <c r="I196" i="1"/>
  <c r="I195" i="1"/>
  <c r="I194" i="1"/>
  <c r="I193" i="1"/>
  <c r="I192" i="1"/>
  <c r="I191" i="1"/>
  <c r="I190" i="1"/>
  <c r="I189" i="1"/>
  <c r="I188" i="1"/>
  <c r="I187" i="1"/>
  <c r="I186"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193" i="33"/>
  <c r="G9" i="33"/>
  <c r="I9" i="33"/>
  <c r="I8" i="33" s="1"/>
  <c r="K9" i="33"/>
  <c r="K8" i="33" s="1"/>
  <c r="M9" i="33"/>
  <c r="M8" i="33" s="1"/>
  <c r="O9" i="33"/>
  <c r="O8" i="33" s="1"/>
  <c r="Q9" i="33"/>
  <c r="Q8" i="33" s="1"/>
  <c r="V9" i="33"/>
  <c r="V8" i="33" s="1"/>
  <c r="G17" i="33"/>
  <c r="G8" i="33" s="1"/>
  <c r="I17" i="33"/>
  <c r="K17" i="33"/>
  <c r="M17" i="33"/>
  <c r="O17" i="33"/>
  <c r="Q17" i="33"/>
  <c r="V17" i="33"/>
  <c r="G22" i="33"/>
  <c r="AE193" i="33" s="1"/>
  <c r="I22" i="33"/>
  <c r="I21" i="33" s="1"/>
  <c r="K22" i="33"/>
  <c r="K21" i="33" s="1"/>
  <c r="M22" i="33"/>
  <c r="O22" i="33"/>
  <c r="Q22" i="33"/>
  <c r="V22" i="33"/>
  <c r="G30" i="33"/>
  <c r="I30" i="33"/>
  <c r="K30" i="33"/>
  <c r="M30" i="33"/>
  <c r="O30" i="33"/>
  <c r="Q30" i="33"/>
  <c r="V30" i="33"/>
  <c r="G33" i="33"/>
  <c r="I33" i="33"/>
  <c r="K33" i="33"/>
  <c r="M33" i="33"/>
  <c r="O33" i="33"/>
  <c r="Q33" i="33"/>
  <c r="V33" i="33"/>
  <c r="G45" i="33"/>
  <c r="I45" i="33"/>
  <c r="K45" i="33"/>
  <c r="M45" i="33"/>
  <c r="O45" i="33"/>
  <c r="O21" i="33" s="1"/>
  <c r="Q45" i="33"/>
  <c r="V45" i="33"/>
  <c r="G57" i="33"/>
  <c r="I57" i="33"/>
  <c r="K57" i="33"/>
  <c r="M57" i="33"/>
  <c r="O57" i="33"/>
  <c r="Q57" i="33"/>
  <c r="Q21" i="33" s="1"/>
  <c r="V57" i="33"/>
  <c r="V21" i="33" s="1"/>
  <c r="G69" i="33"/>
  <c r="M69" i="33" s="1"/>
  <c r="I69" i="33"/>
  <c r="K69" i="33"/>
  <c r="O69" i="33"/>
  <c r="Q69" i="33"/>
  <c r="V69" i="33"/>
  <c r="G81" i="33"/>
  <c r="I81" i="33"/>
  <c r="K81" i="33"/>
  <c r="M81" i="33"/>
  <c r="O81" i="33"/>
  <c r="Q81" i="33"/>
  <c r="V81" i="33"/>
  <c r="G93" i="33"/>
  <c r="I93" i="33"/>
  <c r="K93" i="33"/>
  <c r="M93" i="33"/>
  <c r="O93" i="33"/>
  <c r="Q93" i="33"/>
  <c r="V93" i="33"/>
  <c r="G105" i="33"/>
  <c r="I105" i="33"/>
  <c r="K105" i="33"/>
  <c r="M105" i="33"/>
  <c r="O105" i="33"/>
  <c r="Q105" i="33"/>
  <c r="V105" i="33"/>
  <c r="G117" i="33"/>
  <c r="I117" i="33"/>
  <c r="K117" i="33"/>
  <c r="M117" i="33"/>
  <c r="O117" i="33"/>
  <c r="Q117" i="33"/>
  <c r="V117" i="33"/>
  <c r="G130" i="33"/>
  <c r="I130" i="33"/>
  <c r="K130" i="33"/>
  <c r="M130" i="33"/>
  <c r="O130" i="33"/>
  <c r="Q130" i="33"/>
  <c r="V130" i="33"/>
  <c r="G142" i="33"/>
  <c r="I142" i="33"/>
  <c r="K142" i="33"/>
  <c r="M142" i="33"/>
  <c r="O142" i="33"/>
  <c r="Q142" i="33"/>
  <c r="V142" i="33"/>
  <c r="G154" i="33"/>
  <c r="I154" i="33"/>
  <c r="K154" i="33"/>
  <c r="M154" i="33"/>
  <c r="O154" i="33"/>
  <c r="Q154" i="33"/>
  <c r="V154" i="33"/>
  <c r="G167" i="33"/>
  <c r="I167" i="33"/>
  <c r="K167" i="33"/>
  <c r="M167" i="33"/>
  <c r="O167" i="33"/>
  <c r="Q167" i="33"/>
  <c r="V167" i="33"/>
  <c r="G178" i="33"/>
  <c r="I178" i="33"/>
  <c r="K178" i="33"/>
  <c r="G179" i="33"/>
  <c r="I179" i="33"/>
  <c r="K179" i="33"/>
  <c r="M179" i="33"/>
  <c r="M178" i="33" s="1"/>
  <c r="O179" i="33"/>
  <c r="O178" i="33" s="1"/>
  <c r="Q179" i="33"/>
  <c r="Q178" i="33" s="1"/>
  <c r="V179" i="33"/>
  <c r="V178" i="33" s="1"/>
  <c r="AF193" i="33"/>
  <c r="G393" i="32"/>
  <c r="G9" i="32"/>
  <c r="I9" i="32"/>
  <c r="I8" i="32" s="1"/>
  <c r="K9" i="32"/>
  <c r="K8" i="32" s="1"/>
  <c r="M9" i="32"/>
  <c r="M8" i="32" s="1"/>
  <c r="O9" i="32"/>
  <c r="O8" i="32" s="1"/>
  <c r="Q9" i="32"/>
  <c r="Q8" i="32" s="1"/>
  <c r="V9" i="32"/>
  <c r="V8" i="32" s="1"/>
  <c r="G38" i="32"/>
  <c r="I38" i="32"/>
  <c r="K38" i="32"/>
  <c r="M38" i="32"/>
  <c r="O38" i="32"/>
  <c r="Q38" i="32"/>
  <c r="V38" i="32"/>
  <c r="G67" i="32"/>
  <c r="AE393" i="32" s="1"/>
  <c r="I67" i="32"/>
  <c r="K67" i="32"/>
  <c r="M67" i="32"/>
  <c r="O67" i="32"/>
  <c r="Q67" i="32"/>
  <c r="V67" i="32"/>
  <c r="G68" i="32"/>
  <c r="G8" i="32" s="1"/>
  <c r="I68" i="32"/>
  <c r="K68" i="32"/>
  <c r="M68" i="32"/>
  <c r="O68" i="32"/>
  <c r="Q68" i="32"/>
  <c r="V68" i="32"/>
  <c r="G69" i="32"/>
  <c r="I69" i="32"/>
  <c r="K69" i="32"/>
  <c r="M69" i="32"/>
  <c r="O69" i="32"/>
  <c r="Q69" i="32"/>
  <c r="V69" i="32"/>
  <c r="G98" i="32"/>
  <c r="I98" i="32"/>
  <c r="K98" i="32"/>
  <c r="M98" i="32"/>
  <c r="O98" i="32"/>
  <c r="Q98" i="32"/>
  <c r="V98" i="32"/>
  <c r="G102" i="32"/>
  <c r="G101" i="32" s="1"/>
  <c r="I102" i="32"/>
  <c r="I101" i="32" s="1"/>
  <c r="K102" i="32"/>
  <c r="K101" i="32" s="1"/>
  <c r="M102" i="32"/>
  <c r="O102" i="32"/>
  <c r="O101" i="32" s="1"/>
  <c r="Q102" i="32"/>
  <c r="Q101" i="32" s="1"/>
  <c r="V102" i="32"/>
  <c r="V101" i="32" s="1"/>
  <c r="G131" i="32"/>
  <c r="M131" i="32" s="1"/>
  <c r="I131" i="32"/>
  <c r="K131" i="32"/>
  <c r="O131" i="32"/>
  <c r="Q131" i="32"/>
  <c r="V131" i="32"/>
  <c r="G132" i="32"/>
  <c r="I132" i="32"/>
  <c r="K132" i="32"/>
  <c r="M132" i="32"/>
  <c r="O132" i="32"/>
  <c r="Q132" i="32"/>
  <c r="V132" i="32"/>
  <c r="G145" i="32"/>
  <c r="I145" i="32"/>
  <c r="K145" i="32"/>
  <c r="M145" i="32"/>
  <c r="O145" i="32"/>
  <c r="Q145" i="32"/>
  <c r="V145" i="32"/>
  <c r="G146" i="32"/>
  <c r="I146" i="32"/>
  <c r="K146" i="32"/>
  <c r="M146" i="32"/>
  <c r="O146" i="32"/>
  <c r="Q146" i="32"/>
  <c r="V146" i="32"/>
  <c r="G165" i="32"/>
  <c r="I165" i="32"/>
  <c r="K165" i="32"/>
  <c r="M165" i="32"/>
  <c r="O165" i="32"/>
  <c r="Q165" i="32"/>
  <c r="V165" i="32"/>
  <c r="G166" i="32"/>
  <c r="I166" i="32"/>
  <c r="K166" i="32"/>
  <c r="M166" i="32"/>
  <c r="O166" i="32"/>
  <c r="Q166" i="32"/>
  <c r="V166" i="32"/>
  <c r="G185" i="32"/>
  <c r="I185" i="32"/>
  <c r="K185" i="32"/>
  <c r="M185" i="32"/>
  <c r="O185" i="32"/>
  <c r="Q185" i="32"/>
  <c r="V185" i="32"/>
  <c r="G205" i="32"/>
  <c r="I205" i="32"/>
  <c r="K205" i="32"/>
  <c r="M205" i="32"/>
  <c r="O205" i="32"/>
  <c r="Q205" i="32"/>
  <c r="V205" i="32"/>
  <c r="G234" i="32"/>
  <c r="I234" i="32"/>
  <c r="K234" i="32"/>
  <c r="M234" i="32"/>
  <c r="O234" i="32"/>
  <c r="Q234" i="32"/>
  <c r="V234" i="32"/>
  <c r="G237" i="32"/>
  <c r="M237" i="32" s="1"/>
  <c r="I237" i="32"/>
  <c r="K237" i="32"/>
  <c r="O237" i="32"/>
  <c r="Q237" i="32"/>
  <c r="V237" i="32"/>
  <c r="G266" i="32"/>
  <c r="G267" i="32"/>
  <c r="I267" i="32"/>
  <c r="I266" i="32" s="1"/>
  <c r="K267" i="32"/>
  <c r="K266" i="32" s="1"/>
  <c r="M267" i="32"/>
  <c r="M266" i="32" s="1"/>
  <c r="O267" i="32"/>
  <c r="O266" i="32" s="1"/>
  <c r="Q267" i="32"/>
  <c r="Q266" i="32" s="1"/>
  <c r="V267" i="32"/>
  <c r="V266" i="32" s="1"/>
  <c r="G269" i="32"/>
  <c r="G268" i="32" s="1"/>
  <c r="I269" i="32"/>
  <c r="I268" i="32" s="1"/>
  <c r="K269" i="32"/>
  <c r="K268" i="32" s="1"/>
  <c r="M269" i="32"/>
  <c r="O269" i="32"/>
  <c r="O268" i="32" s="1"/>
  <c r="Q269" i="32"/>
  <c r="Q268" i="32" s="1"/>
  <c r="V269" i="32"/>
  <c r="V268" i="32" s="1"/>
  <c r="G274" i="32"/>
  <c r="M274" i="32" s="1"/>
  <c r="I274" i="32"/>
  <c r="K274" i="32"/>
  <c r="O274" i="32"/>
  <c r="Q274" i="32"/>
  <c r="V274" i="32"/>
  <c r="G277" i="32"/>
  <c r="I277" i="32"/>
  <c r="K277" i="32"/>
  <c r="M277" i="32"/>
  <c r="O277" i="32"/>
  <c r="Q277" i="32"/>
  <c r="V277" i="32"/>
  <c r="G278" i="32"/>
  <c r="I278" i="32"/>
  <c r="K278" i="32"/>
  <c r="M278" i="32"/>
  <c r="O278" i="32"/>
  <c r="Q278" i="32"/>
  <c r="V278" i="32"/>
  <c r="G279" i="32"/>
  <c r="I279" i="32"/>
  <c r="K279" i="32"/>
  <c r="M279" i="32"/>
  <c r="O279" i="32"/>
  <c r="Q279" i="32"/>
  <c r="V279" i="32"/>
  <c r="G282" i="32"/>
  <c r="M282" i="32" s="1"/>
  <c r="I282" i="32"/>
  <c r="K282" i="32"/>
  <c r="O282" i="32"/>
  <c r="Q282" i="32"/>
  <c r="V282" i="32"/>
  <c r="G283" i="32"/>
  <c r="I283" i="32"/>
  <c r="K283" i="32"/>
  <c r="M283" i="32"/>
  <c r="O283" i="32"/>
  <c r="Q283" i="32"/>
  <c r="V283" i="32"/>
  <c r="G284" i="32"/>
  <c r="I284" i="32"/>
  <c r="K284" i="32"/>
  <c r="M284" i="32"/>
  <c r="O284" i="32"/>
  <c r="Q284" i="32"/>
  <c r="V284" i="32"/>
  <c r="G287" i="32"/>
  <c r="I287" i="32"/>
  <c r="K287" i="32"/>
  <c r="M287" i="32"/>
  <c r="O287" i="32"/>
  <c r="Q287" i="32"/>
  <c r="V287" i="32"/>
  <c r="G288" i="32"/>
  <c r="I288" i="32"/>
  <c r="K288" i="32"/>
  <c r="O288" i="32"/>
  <c r="Q288" i="32"/>
  <c r="V288" i="32"/>
  <c r="G289" i="32"/>
  <c r="M289" i="32" s="1"/>
  <c r="M288" i="32" s="1"/>
  <c r="I289" i="32"/>
  <c r="K289" i="32"/>
  <c r="O289" i="32"/>
  <c r="Q289" i="32"/>
  <c r="V289" i="32"/>
  <c r="G290" i="32"/>
  <c r="I290" i="32"/>
  <c r="K290" i="32"/>
  <c r="M290" i="32"/>
  <c r="O290" i="32"/>
  <c r="Q290" i="32"/>
  <c r="V290" i="32"/>
  <c r="G292" i="32"/>
  <c r="G293" i="32"/>
  <c r="I293" i="32"/>
  <c r="I292" i="32" s="1"/>
  <c r="K293" i="32"/>
  <c r="K292" i="32" s="1"/>
  <c r="M293" i="32"/>
  <c r="M292" i="32" s="1"/>
  <c r="O293" i="32"/>
  <c r="O292" i="32" s="1"/>
  <c r="Q293" i="32"/>
  <c r="Q292" i="32" s="1"/>
  <c r="V293" i="32"/>
  <c r="V292" i="32" s="1"/>
  <c r="G295" i="32"/>
  <c r="K295" i="32"/>
  <c r="G296" i="32"/>
  <c r="I296" i="32"/>
  <c r="K296" i="32"/>
  <c r="M296" i="32"/>
  <c r="O296" i="32"/>
  <c r="Q296" i="32"/>
  <c r="Q295" i="32" s="1"/>
  <c r="V296" i="32"/>
  <c r="V295" i="32" s="1"/>
  <c r="G342" i="32"/>
  <c r="I342" i="32"/>
  <c r="K342" i="32"/>
  <c r="M342" i="32"/>
  <c r="O342" i="32"/>
  <c r="Q342" i="32"/>
  <c r="V342" i="32"/>
  <c r="G359" i="32"/>
  <c r="M359" i="32" s="1"/>
  <c r="I359" i="32"/>
  <c r="K359" i="32"/>
  <c r="O359" i="32"/>
  <c r="Q359" i="32"/>
  <c r="V359" i="32"/>
  <c r="G362" i="32"/>
  <c r="I362" i="32"/>
  <c r="I295" i="32" s="1"/>
  <c r="K362" i="32"/>
  <c r="M362" i="32"/>
  <c r="O362" i="32"/>
  <c r="O295" i="32" s="1"/>
  <c r="Q362" i="32"/>
  <c r="V362" i="32"/>
  <c r="G391" i="32"/>
  <c r="M391" i="32" s="1"/>
  <c r="I391" i="32"/>
  <c r="K391" i="32"/>
  <c r="O391" i="32"/>
  <c r="Q391" i="32"/>
  <c r="V391" i="32"/>
  <c r="AF393" i="32"/>
  <c r="G162" i="31"/>
  <c r="G9" i="31"/>
  <c r="I9" i="31"/>
  <c r="I8" i="31" s="1"/>
  <c r="K9" i="31"/>
  <c r="K8" i="31" s="1"/>
  <c r="M9" i="31"/>
  <c r="M8" i="31" s="1"/>
  <c r="O9" i="31"/>
  <c r="O8" i="31" s="1"/>
  <c r="Q9" i="31"/>
  <c r="Q8" i="31" s="1"/>
  <c r="V9" i="31"/>
  <c r="V8" i="31" s="1"/>
  <c r="G14" i="31"/>
  <c r="G8" i="31" s="1"/>
  <c r="I14" i="31"/>
  <c r="K14" i="31"/>
  <c r="M14" i="31"/>
  <c r="O14" i="31"/>
  <c r="Q14" i="31"/>
  <c r="V14" i="31"/>
  <c r="G27" i="31"/>
  <c r="AE162" i="31" s="1"/>
  <c r="I27" i="31"/>
  <c r="K27" i="31"/>
  <c r="M27" i="31"/>
  <c r="O27" i="31"/>
  <c r="Q27" i="31"/>
  <c r="V27" i="31"/>
  <c r="G36" i="31"/>
  <c r="I36" i="31"/>
  <c r="K36" i="31"/>
  <c r="M36" i="31"/>
  <c r="O36" i="31"/>
  <c r="Q36" i="31"/>
  <c r="V36" i="31"/>
  <c r="G43" i="31"/>
  <c r="I43" i="31"/>
  <c r="K43" i="31"/>
  <c r="M43" i="31"/>
  <c r="O43" i="31"/>
  <c r="Q43" i="31"/>
  <c r="V43" i="31"/>
  <c r="G48" i="31"/>
  <c r="I48" i="31"/>
  <c r="K48" i="31"/>
  <c r="M48" i="31"/>
  <c r="O48" i="31"/>
  <c r="Q48" i="31"/>
  <c r="V48" i="31"/>
  <c r="G73" i="31"/>
  <c r="I73" i="31"/>
  <c r="K73" i="31"/>
  <c r="M73" i="31"/>
  <c r="O73" i="31"/>
  <c r="Q73" i="31"/>
  <c r="V73" i="31"/>
  <c r="G98" i="31"/>
  <c r="I98" i="31"/>
  <c r="K98" i="31"/>
  <c r="M98" i="31"/>
  <c r="O98" i="31"/>
  <c r="Q98" i="31"/>
  <c r="V98" i="31"/>
  <c r="G99" i="31"/>
  <c r="I99" i="31"/>
  <c r="G100" i="31"/>
  <c r="I100" i="31"/>
  <c r="K100" i="31"/>
  <c r="K99" i="31" s="1"/>
  <c r="M100" i="31"/>
  <c r="M99" i="31" s="1"/>
  <c r="O100" i="31"/>
  <c r="O99" i="31" s="1"/>
  <c r="Q100" i="31"/>
  <c r="Q99" i="31" s="1"/>
  <c r="V100" i="31"/>
  <c r="V99" i="31" s="1"/>
  <c r="G124" i="31"/>
  <c r="G123" i="31" s="1"/>
  <c r="I124" i="31"/>
  <c r="I123" i="31" s="1"/>
  <c r="K124" i="31"/>
  <c r="K123" i="31" s="1"/>
  <c r="M124" i="31"/>
  <c r="M123" i="31" s="1"/>
  <c r="O124" i="31"/>
  <c r="O123" i="31" s="1"/>
  <c r="Q124" i="31"/>
  <c r="Q123" i="31" s="1"/>
  <c r="V124" i="31"/>
  <c r="V123" i="31" s="1"/>
  <c r="G139" i="31"/>
  <c r="I139" i="31"/>
  <c r="K139" i="31"/>
  <c r="M139" i="31"/>
  <c r="O139" i="31"/>
  <c r="Q139" i="31"/>
  <c r="V139" i="31"/>
  <c r="G150" i="31"/>
  <c r="I150" i="31"/>
  <c r="K150" i="31"/>
  <c r="M150" i="31"/>
  <c r="O150" i="31"/>
  <c r="Q150" i="31"/>
  <c r="V150" i="31"/>
  <c r="G156" i="31"/>
  <c r="G155" i="31" s="1"/>
  <c r="I156" i="31"/>
  <c r="I155" i="31" s="1"/>
  <c r="K156" i="31"/>
  <c r="K155" i="31" s="1"/>
  <c r="M156" i="31"/>
  <c r="M155" i="31" s="1"/>
  <c r="O156" i="31"/>
  <c r="O155" i="31" s="1"/>
  <c r="Q156" i="31"/>
  <c r="Q155" i="31" s="1"/>
  <c r="V156" i="31"/>
  <c r="V155" i="31" s="1"/>
  <c r="G157" i="31"/>
  <c r="I157" i="31"/>
  <c r="K157" i="31"/>
  <c r="M157" i="31"/>
  <c r="O157" i="31"/>
  <c r="Q157" i="31"/>
  <c r="V157" i="31"/>
  <c r="G158" i="31"/>
  <c r="M158" i="31" s="1"/>
  <c r="I158" i="31"/>
  <c r="K158" i="31"/>
  <c r="O158" i="31"/>
  <c r="Q158" i="31"/>
  <c r="V158" i="31"/>
  <c r="G160" i="31"/>
  <c r="I160" i="31"/>
  <c r="K160" i="31"/>
  <c r="M160" i="31"/>
  <c r="O160" i="31"/>
  <c r="Q160" i="31"/>
  <c r="V160" i="31"/>
  <c r="AF162" i="31"/>
  <c r="G171" i="30"/>
  <c r="G9" i="30"/>
  <c r="I9" i="30"/>
  <c r="I8" i="30" s="1"/>
  <c r="K9" i="30"/>
  <c r="K8" i="30" s="1"/>
  <c r="M9" i="30"/>
  <c r="M8" i="30" s="1"/>
  <c r="O9" i="30"/>
  <c r="O8" i="30" s="1"/>
  <c r="Q9" i="30"/>
  <c r="Q8" i="30" s="1"/>
  <c r="V9" i="30"/>
  <c r="V8" i="30" s="1"/>
  <c r="G17" i="30"/>
  <c r="G8" i="30" s="1"/>
  <c r="I17" i="30"/>
  <c r="K17" i="30"/>
  <c r="M17" i="30"/>
  <c r="O17" i="30"/>
  <c r="Q17" i="30"/>
  <c r="V17" i="30"/>
  <c r="G22" i="30"/>
  <c r="G21" i="30" s="1"/>
  <c r="I22" i="30"/>
  <c r="I21" i="30" s="1"/>
  <c r="K22" i="30"/>
  <c r="K21" i="30" s="1"/>
  <c r="M22" i="30"/>
  <c r="O22" i="30"/>
  <c r="Q22" i="30"/>
  <c r="V22" i="30"/>
  <c r="G30" i="30"/>
  <c r="I30" i="30"/>
  <c r="K30" i="30"/>
  <c r="M30" i="30"/>
  <c r="O30" i="30"/>
  <c r="Q30" i="30"/>
  <c r="V30" i="30"/>
  <c r="G33" i="30"/>
  <c r="I33" i="30"/>
  <c r="K33" i="30"/>
  <c r="M33" i="30"/>
  <c r="O33" i="30"/>
  <c r="Q33" i="30"/>
  <c r="V33" i="30"/>
  <c r="G45" i="30"/>
  <c r="I45" i="30"/>
  <c r="K45" i="30"/>
  <c r="M45" i="30"/>
  <c r="O45" i="30"/>
  <c r="O21" i="30" s="1"/>
  <c r="Q45" i="30"/>
  <c r="V45" i="30"/>
  <c r="G57" i="30"/>
  <c r="I57" i="30"/>
  <c r="K57" i="30"/>
  <c r="M57" i="30"/>
  <c r="O57" i="30"/>
  <c r="Q57" i="30"/>
  <c r="Q21" i="30" s="1"/>
  <c r="V57" i="30"/>
  <c r="V21" i="30" s="1"/>
  <c r="G69" i="30"/>
  <c r="M69" i="30" s="1"/>
  <c r="I69" i="30"/>
  <c r="K69" i="30"/>
  <c r="O69" i="30"/>
  <c r="Q69" i="30"/>
  <c r="V69" i="30"/>
  <c r="G81" i="30"/>
  <c r="I81" i="30"/>
  <c r="K81" i="30"/>
  <c r="M81" i="30"/>
  <c r="O81" i="30"/>
  <c r="Q81" i="30"/>
  <c r="V81" i="30"/>
  <c r="G94" i="30"/>
  <c r="I94" i="30"/>
  <c r="K94" i="30"/>
  <c r="M94" i="30"/>
  <c r="O94" i="30"/>
  <c r="Q94" i="30"/>
  <c r="V94" i="30"/>
  <c r="G106" i="30"/>
  <c r="I106" i="30"/>
  <c r="K106" i="30"/>
  <c r="M106" i="30"/>
  <c r="O106" i="30"/>
  <c r="Q106" i="30"/>
  <c r="V106" i="30"/>
  <c r="G118" i="30"/>
  <c r="I118" i="30"/>
  <c r="K118" i="30"/>
  <c r="M118" i="30"/>
  <c r="O118" i="30"/>
  <c r="Q118" i="30"/>
  <c r="V118" i="30"/>
  <c r="G131" i="30"/>
  <c r="I131" i="30"/>
  <c r="K131" i="30"/>
  <c r="M131" i="30"/>
  <c r="O131" i="30"/>
  <c r="Q131" i="30"/>
  <c r="V131" i="30"/>
  <c r="G143" i="30"/>
  <c r="I143" i="30"/>
  <c r="I142" i="30" s="1"/>
  <c r="K143" i="30"/>
  <c r="K142" i="30" s="1"/>
  <c r="M143" i="30"/>
  <c r="M142" i="30" s="1"/>
  <c r="O143" i="30"/>
  <c r="O142" i="30" s="1"/>
  <c r="Q143" i="30"/>
  <c r="Q142" i="30" s="1"/>
  <c r="V143" i="30"/>
  <c r="V142" i="30" s="1"/>
  <c r="G157" i="30"/>
  <c r="G142" i="30" s="1"/>
  <c r="I157" i="30"/>
  <c r="K157" i="30"/>
  <c r="M157" i="30"/>
  <c r="O157" i="30"/>
  <c r="Q157" i="30"/>
  <c r="V157" i="30"/>
  <c r="AF171" i="30"/>
  <c r="G360" i="29"/>
  <c r="G9" i="29"/>
  <c r="I9" i="29"/>
  <c r="I8" i="29" s="1"/>
  <c r="K9" i="29"/>
  <c r="K8" i="29" s="1"/>
  <c r="M9" i="29"/>
  <c r="M8" i="29" s="1"/>
  <c r="O9" i="29"/>
  <c r="O8" i="29" s="1"/>
  <c r="Q9" i="29"/>
  <c r="Q8" i="29" s="1"/>
  <c r="V9" i="29"/>
  <c r="V8" i="29" s="1"/>
  <c r="G34" i="29"/>
  <c r="AE360" i="29" s="1"/>
  <c r="I34" i="29"/>
  <c r="K34" i="29"/>
  <c r="M34" i="29"/>
  <c r="O34" i="29"/>
  <c r="Q34" i="29"/>
  <c r="V34" i="29"/>
  <c r="G59" i="29"/>
  <c r="G8" i="29" s="1"/>
  <c r="I59" i="29"/>
  <c r="K59" i="29"/>
  <c r="M59" i="29"/>
  <c r="O59" i="29"/>
  <c r="Q59" i="29"/>
  <c r="V59" i="29"/>
  <c r="G60" i="29"/>
  <c r="I60" i="29"/>
  <c r="K60" i="29"/>
  <c r="M60" i="29"/>
  <c r="O60" i="29"/>
  <c r="Q60" i="29"/>
  <c r="V60" i="29"/>
  <c r="G61" i="29"/>
  <c r="I61" i="29"/>
  <c r="K61" i="29"/>
  <c r="M61" i="29"/>
  <c r="O61" i="29"/>
  <c r="Q61" i="29"/>
  <c r="V61" i="29"/>
  <c r="G86" i="29"/>
  <c r="I86" i="29"/>
  <c r="K86" i="29"/>
  <c r="M86" i="29"/>
  <c r="O86" i="29"/>
  <c r="Q86" i="29"/>
  <c r="V86" i="29"/>
  <c r="G90" i="29"/>
  <c r="G89" i="29" s="1"/>
  <c r="I90" i="29"/>
  <c r="I89" i="29" s="1"/>
  <c r="K90" i="29"/>
  <c r="K89" i="29" s="1"/>
  <c r="M90" i="29"/>
  <c r="O90" i="29"/>
  <c r="O89" i="29" s="1"/>
  <c r="Q90" i="29"/>
  <c r="Q89" i="29" s="1"/>
  <c r="V90" i="29"/>
  <c r="V89" i="29" s="1"/>
  <c r="G115" i="29"/>
  <c r="M115" i="29" s="1"/>
  <c r="I115" i="29"/>
  <c r="K115" i="29"/>
  <c r="O115" i="29"/>
  <c r="Q115" i="29"/>
  <c r="V115" i="29"/>
  <c r="G116" i="29"/>
  <c r="I116" i="29"/>
  <c r="K116" i="29"/>
  <c r="M116" i="29"/>
  <c r="O116" i="29"/>
  <c r="Q116" i="29"/>
  <c r="V116" i="29"/>
  <c r="G123" i="29"/>
  <c r="I123" i="29"/>
  <c r="K123" i="29"/>
  <c r="M123" i="29"/>
  <c r="O123" i="29"/>
  <c r="Q123" i="29"/>
  <c r="V123" i="29"/>
  <c r="G124" i="29"/>
  <c r="I124" i="29"/>
  <c r="K124" i="29"/>
  <c r="M124" i="29"/>
  <c r="O124" i="29"/>
  <c r="Q124" i="29"/>
  <c r="V124" i="29"/>
  <c r="G145" i="29"/>
  <c r="I145" i="29"/>
  <c r="K145" i="29"/>
  <c r="M145" i="29"/>
  <c r="O145" i="29"/>
  <c r="Q145" i="29"/>
  <c r="V145" i="29"/>
  <c r="G146" i="29"/>
  <c r="I146" i="29"/>
  <c r="K146" i="29"/>
  <c r="M146" i="29"/>
  <c r="O146" i="29"/>
  <c r="Q146" i="29"/>
  <c r="V146" i="29"/>
  <c r="G167" i="29"/>
  <c r="I167" i="29"/>
  <c r="K167" i="29"/>
  <c r="M167" i="29"/>
  <c r="O167" i="29"/>
  <c r="Q167" i="29"/>
  <c r="V167" i="29"/>
  <c r="G189" i="29"/>
  <c r="I189" i="29"/>
  <c r="K189" i="29"/>
  <c r="M189" i="29"/>
  <c r="O189" i="29"/>
  <c r="Q189" i="29"/>
  <c r="V189" i="29"/>
  <c r="G214" i="29"/>
  <c r="I214" i="29"/>
  <c r="K214" i="29"/>
  <c r="M214" i="29"/>
  <c r="O214" i="29"/>
  <c r="Q214" i="29"/>
  <c r="V214" i="29"/>
  <c r="G217" i="29"/>
  <c r="M217" i="29" s="1"/>
  <c r="I217" i="29"/>
  <c r="K217" i="29"/>
  <c r="O217" i="29"/>
  <c r="Q217" i="29"/>
  <c r="V217" i="29"/>
  <c r="G243" i="29"/>
  <c r="G242" i="29" s="1"/>
  <c r="I243" i="29"/>
  <c r="I242" i="29" s="1"/>
  <c r="K243" i="29"/>
  <c r="K242" i="29" s="1"/>
  <c r="M243" i="29"/>
  <c r="M242" i="29" s="1"/>
  <c r="O243" i="29"/>
  <c r="O242" i="29" s="1"/>
  <c r="Q243" i="29"/>
  <c r="Q242" i="29" s="1"/>
  <c r="V243" i="29"/>
  <c r="V242" i="29" s="1"/>
  <c r="G245" i="29"/>
  <c r="G244" i="29" s="1"/>
  <c r="I245" i="29"/>
  <c r="I244" i="29" s="1"/>
  <c r="K245" i="29"/>
  <c r="K244" i="29" s="1"/>
  <c r="M245" i="29"/>
  <c r="M244" i="29" s="1"/>
  <c r="O245" i="29"/>
  <c r="O244" i="29" s="1"/>
  <c r="Q245" i="29"/>
  <c r="Q244" i="29" s="1"/>
  <c r="V245" i="29"/>
  <c r="G249" i="29"/>
  <c r="M249" i="29" s="1"/>
  <c r="I249" i="29"/>
  <c r="K249" i="29"/>
  <c r="O249" i="29"/>
  <c r="Q249" i="29"/>
  <c r="V249" i="29"/>
  <c r="G252" i="29"/>
  <c r="I252" i="29"/>
  <c r="K252" i="29"/>
  <c r="M252" i="29"/>
  <c r="O252" i="29"/>
  <c r="Q252" i="29"/>
  <c r="V252" i="29"/>
  <c r="G253" i="29"/>
  <c r="I253" i="29"/>
  <c r="K253" i="29"/>
  <c r="M253" i="29"/>
  <c r="O253" i="29"/>
  <c r="Q253" i="29"/>
  <c r="V253" i="29"/>
  <c r="G254" i="29"/>
  <c r="I254" i="29"/>
  <c r="K254" i="29"/>
  <c r="M254" i="29"/>
  <c r="O254" i="29"/>
  <c r="Q254" i="29"/>
  <c r="V254" i="29"/>
  <c r="V244" i="29" s="1"/>
  <c r="G257" i="29"/>
  <c r="M257" i="29" s="1"/>
  <c r="I257" i="29"/>
  <c r="K257" i="29"/>
  <c r="O257" i="29"/>
  <c r="Q257" i="29"/>
  <c r="V257" i="29"/>
  <c r="G258" i="29"/>
  <c r="I258" i="29"/>
  <c r="K258" i="29"/>
  <c r="M258" i="29"/>
  <c r="O258" i="29"/>
  <c r="Q258" i="29"/>
  <c r="V258" i="29"/>
  <c r="G259" i="29"/>
  <c r="I259" i="29"/>
  <c r="K259" i="29"/>
  <c r="M259" i="29"/>
  <c r="O259" i="29"/>
  <c r="Q259" i="29"/>
  <c r="V259" i="29"/>
  <c r="G262" i="29"/>
  <c r="M262" i="29" s="1"/>
  <c r="I262" i="29"/>
  <c r="K262" i="29"/>
  <c r="O262" i="29"/>
  <c r="Q262" i="29"/>
  <c r="V262" i="29"/>
  <c r="G263" i="29"/>
  <c r="I263" i="29"/>
  <c r="K263" i="29"/>
  <c r="O263" i="29"/>
  <c r="Q263" i="29"/>
  <c r="V263" i="29"/>
  <c r="G264" i="29"/>
  <c r="M264" i="29" s="1"/>
  <c r="M263" i="29" s="1"/>
  <c r="I264" i="29"/>
  <c r="K264" i="29"/>
  <c r="O264" i="29"/>
  <c r="Q264" i="29"/>
  <c r="V264" i="29"/>
  <c r="G265" i="29"/>
  <c r="I265" i="29"/>
  <c r="K265" i="29"/>
  <c r="M265" i="29"/>
  <c r="O265" i="29"/>
  <c r="Q265" i="29"/>
  <c r="V265" i="29"/>
  <c r="G268" i="29"/>
  <c r="G267" i="29" s="1"/>
  <c r="I268" i="29"/>
  <c r="I267" i="29" s="1"/>
  <c r="K268" i="29"/>
  <c r="K267" i="29" s="1"/>
  <c r="M268" i="29"/>
  <c r="M267" i="29" s="1"/>
  <c r="O268" i="29"/>
  <c r="O267" i="29" s="1"/>
  <c r="Q268" i="29"/>
  <c r="Q267" i="29" s="1"/>
  <c r="V268" i="29"/>
  <c r="V267" i="29" s="1"/>
  <c r="I270" i="29"/>
  <c r="K270" i="29"/>
  <c r="G271" i="29"/>
  <c r="I271" i="29"/>
  <c r="K271" i="29"/>
  <c r="M271" i="29"/>
  <c r="O271" i="29"/>
  <c r="Q271" i="29"/>
  <c r="Q270" i="29" s="1"/>
  <c r="V271" i="29"/>
  <c r="V270" i="29" s="1"/>
  <c r="G313" i="29"/>
  <c r="M313" i="29" s="1"/>
  <c r="M270" i="29" s="1"/>
  <c r="I313" i="29"/>
  <c r="K313" i="29"/>
  <c r="O313" i="29"/>
  <c r="Q313" i="29"/>
  <c r="V313" i="29"/>
  <c r="G330" i="29"/>
  <c r="I330" i="29"/>
  <c r="K330" i="29"/>
  <c r="M330" i="29"/>
  <c r="O330" i="29"/>
  <c r="O270" i="29" s="1"/>
  <c r="Q330" i="29"/>
  <c r="V330" i="29"/>
  <c r="G333" i="29"/>
  <c r="I333" i="29"/>
  <c r="K333" i="29"/>
  <c r="M333" i="29"/>
  <c r="O333" i="29"/>
  <c r="Q333" i="29"/>
  <c r="V333" i="29"/>
  <c r="G358" i="29"/>
  <c r="M358" i="29" s="1"/>
  <c r="I358" i="29"/>
  <c r="K358" i="29"/>
  <c r="O358" i="29"/>
  <c r="Q358" i="29"/>
  <c r="V358" i="29"/>
  <c r="AF360" i="29"/>
  <c r="G150" i="28"/>
  <c r="G9" i="28"/>
  <c r="I9" i="28"/>
  <c r="I8" i="28" s="1"/>
  <c r="K9" i="28"/>
  <c r="K8" i="28" s="1"/>
  <c r="M9" i="28"/>
  <c r="M8" i="28" s="1"/>
  <c r="O9" i="28"/>
  <c r="O8" i="28" s="1"/>
  <c r="Q9" i="28"/>
  <c r="Q8" i="28" s="1"/>
  <c r="V9" i="28"/>
  <c r="V8" i="28" s="1"/>
  <c r="G14" i="28"/>
  <c r="G8" i="28" s="1"/>
  <c r="I14" i="28"/>
  <c r="K14" i="28"/>
  <c r="M14" i="28"/>
  <c r="O14" i="28"/>
  <c r="Q14" i="28"/>
  <c r="V14" i="28"/>
  <c r="G21" i="28"/>
  <c r="AE150" i="28" s="1"/>
  <c r="I21" i="28"/>
  <c r="K21" i="28"/>
  <c r="M21" i="28"/>
  <c r="O21" i="28"/>
  <c r="Q21" i="28"/>
  <c r="V21" i="28"/>
  <c r="G30" i="28"/>
  <c r="I30" i="28"/>
  <c r="K30" i="28"/>
  <c r="M30" i="28"/>
  <c r="O30" i="28"/>
  <c r="Q30" i="28"/>
  <c r="V30" i="28"/>
  <c r="G37" i="28"/>
  <c r="I37" i="28"/>
  <c r="K37" i="28"/>
  <c r="M37" i="28"/>
  <c r="O37" i="28"/>
  <c r="Q37" i="28"/>
  <c r="V37" i="28"/>
  <c r="G44" i="28"/>
  <c r="I44" i="28"/>
  <c r="K44" i="28"/>
  <c r="M44" i="28"/>
  <c r="O44" i="28"/>
  <c r="Q44" i="28"/>
  <c r="V44" i="28"/>
  <c r="G67" i="28"/>
  <c r="I67" i="28"/>
  <c r="K67" i="28"/>
  <c r="M67" i="28"/>
  <c r="O67" i="28"/>
  <c r="Q67" i="28"/>
  <c r="V67" i="28"/>
  <c r="G90" i="28"/>
  <c r="I90" i="28"/>
  <c r="K90" i="28"/>
  <c r="M90" i="28"/>
  <c r="O90" i="28"/>
  <c r="Q90" i="28"/>
  <c r="V90" i="28"/>
  <c r="G91" i="28"/>
  <c r="I91" i="28"/>
  <c r="G92" i="28"/>
  <c r="I92" i="28"/>
  <c r="K92" i="28"/>
  <c r="K91" i="28" s="1"/>
  <c r="M92" i="28"/>
  <c r="M91" i="28" s="1"/>
  <c r="O92" i="28"/>
  <c r="O91" i="28" s="1"/>
  <c r="Q92" i="28"/>
  <c r="Q91" i="28" s="1"/>
  <c r="V92" i="28"/>
  <c r="V91" i="28" s="1"/>
  <c r="G114" i="28"/>
  <c r="G113" i="28" s="1"/>
  <c r="I114" i="28"/>
  <c r="I113" i="28" s="1"/>
  <c r="K114" i="28"/>
  <c r="K113" i="28" s="1"/>
  <c r="M114" i="28"/>
  <c r="M113" i="28" s="1"/>
  <c r="O114" i="28"/>
  <c r="O113" i="28" s="1"/>
  <c r="Q114" i="28"/>
  <c r="Q113" i="28" s="1"/>
  <c r="V114" i="28"/>
  <c r="V113" i="28" s="1"/>
  <c r="G129" i="28"/>
  <c r="I129" i="28"/>
  <c r="K129" i="28"/>
  <c r="M129" i="28"/>
  <c r="O129" i="28"/>
  <c r="Q129" i="28"/>
  <c r="V129" i="28"/>
  <c r="G136" i="28"/>
  <c r="I136" i="28"/>
  <c r="K136" i="28"/>
  <c r="M136" i="28"/>
  <c r="O136" i="28"/>
  <c r="Q136" i="28"/>
  <c r="V136" i="28"/>
  <c r="G144" i="28"/>
  <c r="G143" i="28" s="1"/>
  <c r="I144" i="28"/>
  <c r="I143" i="28" s="1"/>
  <c r="K144" i="28"/>
  <c r="K143" i="28" s="1"/>
  <c r="M144" i="28"/>
  <c r="M143" i="28" s="1"/>
  <c r="O144" i="28"/>
  <c r="Q144" i="28"/>
  <c r="Q143" i="28" s="1"/>
  <c r="V144" i="28"/>
  <c r="V143" i="28" s="1"/>
  <c r="G145" i="28"/>
  <c r="I145" i="28"/>
  <c r="K145" i="28"/>
  <c r="M145" i="28"/>
  <c r="O145" i="28"/>
  <c r="O143" i="28" s="1"/>
  <c r="Q145" i="28"/>
  <c r="V145" i="28"/>
  <c r="G146" i="28"/>
  <c r="M146" i="28" s="1"/>
  <c r="I146" i="28"/>
  <c r="K146" i="28"/>
  <c r="O146" i="28"/>
  <c r="Q146" i="28"/>
  <c r="V146" i="28"/>
  <c r="G148" i="28"/>
  <c r="I148" i="28"/>
  <c r="K148" i="28"/>
  <c r="M148" i="28"/>
  <c r="O148" i="28"/>
  <c r="Q148" i="28"/>
  <c r="V148" i="28"/>
  <c r="AF150" i="28"/>
  <c r="G192" i="27"/>
  <c r="G9" i="27"/>
  <c r="I9" i="27"/>
  <c r="I8" i="27" s="1"/>
  <c r="K9" i="27"/>
  <c r="K8" i="27" s="1"/>
  <c r="M9" i="27"/>
  <c r="M8" i="27" s="1"/>
  <c r="O9" i="27"/>
  <c r="O8" i="27" s="1"/>
  <c r="Q9" i="27"/>
  <c r="Q8" i="27" s="1"/>
  <c r="V9" i="27"/>
  <c r="V8" i="27" s="1"/>
  <c r="G17" i="27"/>
  <c r="G8" i="27" s="1"/>
  <c r="I17" i="27"/>
  <c r="K17" i="27"/>
  <c r="M17" i="27"/>
  <c r="O17" i="27"/>
  <c r="Q17" i="27"/>
  <c r="V17" i="27"/>
  <c r="G22" i="27"/>
  <c r="AE192" i="27" s="1"/>
  <c r="I22" i="27"/>
  <c r="I21" i="27" s="1"/>
  <c r="K22" i="27"/>
  <c r="K21" i="27" s="1"/>
  <c r="M22" i="27"/>
  <c r="O22" i="27"/>
  <c r="Q22" i="27"/>
  <c r="V22" i="27"/>
  <c r="G28" i="27"/>
  <c r="I28" i="27"/>
  <c r="K28" i="27"/>
  <c r="M28" i="27"/>
  <c r="O28" i="27"/>
  <c r="Q28" i="27"/>
  <c r="V28" i="27"/>
  <c r="G31" i="27"/>
  <c r="I31" i="27"/>
  <c r="K31" i="27"/>
  <c r="M31" i="27"/>
  <c r="O31" i="27"/>
  <c r="Q31" i="27"/>
  <c r="V31" i="27"/>
  <c r="G43" i="27"/>
  <c r="I43" i="27"/>
  <c r="K43" i="27"/>
  <c r="M43" i="27"/>
  <c r="O43" i="27"/>
  <c r="O21" i="27" s="1"/>
  <c r="Q43" i="27"/>
  <c r="V43" i="27"/>
  <c r="G55" i="27"/>
  <c r="I55" i="27"/>
  <c r="K55" i="27"/>
  <c r="M55" i="27"/>
  <c r="O55" i="27"/>
  <c r="Q55" i="27"/>
  <c r="Q21" i="27" s="1"/>
  <c r="V55" i="27"/>
  <c r="V21" i="27" s="1"/>
  <c r="G67" i="27"/>
  <c r="M67" i="27" s="1"/>
  <c r="I67" i="27"/>
  <c r="K67" i="27"/>
  <c r="O67" i="27"/>
  <c r="Q67" i="27"/>
  <c r="V67" i="27"/>
  <c r="G79" i="27"/>
  <c r="I79" i="27"/>
  <c r="K79" i="27"/>
  <c r="M79" i="27"/>
  <c r="O79" i="27"/>
  <c r="Q79" i="27"/>
  <c r="V79" i="27"/>
  <c r="G91" i="27"/>
  <c r="I91" i="27"/>
  <c r="K91" i="27"/>
  <c r="M91" i="27"/>
  <c r="O91" i="27"/>
  <c r="Q91" i="27"/>
  <c r="V91" i="27"/>
  <c r="G103" i="27"/>
  <c r="I103" i="27"/>
  <c r="K103" i="27"/>
  <c r="M103" i="27"/>
  <c r="O103" i="27"/>
  <c r="Q103" i="27"/>
  <c r="V103" i="27"/>
  <c r="G115" i="27"/>
  <c r="I115" i="27"/>
  <c r="K115" i="27"/>
  <c r="M115" i="27"/>
  <c r="O115" i="27"/>
  <c r="Q115" i="27"/>
  <c r="V115" i="27"/>
  <c r="G128" i="27"/>
  <c r="I128" i="27"/>
  <c r="K128" i="27"/>
  <c r="M128" i="27"/>
  <c r="O128" i="27"/>
  <c r="Q128" i="27"/>
  <c r="V128" i="27"/>
  <c r="G140" i="27"/>
  <c r="I140" i="27"/>
  <c r="K140" i="27"/>
  <c r="M140" i="27"/>
  <c r="O140" i="27"/>
  <c r="Q140" i="27"/>
  <c r="V140" i="27"/>
  <c r="G152" i="27"/>
  <c r="I152" i="27"/>
  <c r="K152" i="27"/>
  <c r="M152" i="27"/>
  <c r="O152" i="27"/>
  <c r="Q152" i="27"/>
  <c r="V152" i="27"/>
  <c r="G165" i="27"/>
  <c r="I165" i="27"/>
  <c r="K165" i="27"/>
  <c r="M165" i="27"/>
  <c r="O165" i="27"/>
  <c r="Q165" i="27"/>
  <c r="V165" i="27"/>
  <c r="G176" i="27"/>
  <c r="I176" i="27"/>
  <c r="K176" i="27"/>
  <c r="G177" i="27"/>
  <c r="I177" i="27"/>
  <c r="K177" i="27"/>
  <c r="M177" i="27"/>
  <c r="M176" i="27" s="1"/>
  <c r="O177" i="27"/>
  <c r="O176" i="27" s="1"/>
  <c r="Q177" i="27"/>
  <c r="Q176" i="27" s="1"/>
  <c r="V177" i="27"/>
  <c r="V176" i="27" s="1"/>
  <c r="AF192" i="27"/>
  <c r="G392" i="26"/>
  <c r="G9" i="26"/>
  <c r="I9" i="26"/>
  <c r="I8" i="26" s="1"/>
  <c r="K9" i="26"/>
  <c r="K8" i="26" s="1"/>
  <c r="M9" i="26"/>
  <c r="M8" i="26" s="1"/>
  <c r="O9" i="26"/>
  <c r="O8" i="26" s="1"/>
  <c r="Q9" i="26"/>
  <c r="Q8" i="26" s="1"/>
  <c r="V9" i="26"/>
  <c r="V8" i="26" s="1"/>
  <c r="G38" i="26"/>
  <c r="G8" i="26" s="1"/>
  <c r="I38" i="26"/>
  <c r="K38" i="26"/>
  <c r="M38" i="26"/>
  <c r="O38" i="26"/>
  <c r="Q38" i="26"/>
  <c r="V38" i="26"/>
  <c r="G67" i="26"/>
  <c r="I67" i="26"/>
  <c r="K67" i="26"/>
  <c r="M67" i="26"/>
  <c r="O67" i="26"/>
  <c r="Q67" i="26"/>
  <c r="V67" i="26"/>
  <c r="G68" i="26"/>
  <c r="I68" i="26"/>
  <c r="K68" i="26"/>
  <c r="M68" i="26"/>
  <c r="O68" i="26"/>
  <c r="Q68" i="26"/>
  <c r="V68" i="26"/>
  <c r="G69" i="26"/>
  <c r="I69" i="26"/>
  <c r="K69" i="26"/>
  <c r="M69" i="26"/>
  <c r="O69" i="26"/>
  <c r="Q69" i="26"/>
  <c r="V69" i="26"/>
  <c r="G98" i="26"/>
  <c r="I98" i="26"/>
  <c r="K98" i="26"/>
  <c r="M98" i="26"/>
  <c r="O98" i="26"/>
  <c r="Q98" i="26"/>
  <c r="V98" i="26"/>
  <c r="G102" i="26"/>
  <c r="G101" i="26" s="1"/>
  <c r="I102" i="26"/>
  <c r="I101" i="26" s="1"/>
  <c r="K102" i="26"/>
  <c r="K101" i="26" s="1"/>
  <c r="M102" i="26"/>
  <c r="O102" i="26"/>
  <c r="O101" i="26" s="1"/>
  <c r="Q102" i="26"/>
  <c r="Q101" i="26" s="1"/>
  <c r="V102" i="26"/>
  <c r="V101" i="26" s="1"/>
  <c r="G131" i="26"/>
  <c r="M131" i="26" s="1"/>
  <c r="I131" i="26"/>
  <c r="K131" i="26"/>
  <c r="O131" i="26"/>
  <c r="Q131" i="26"/>
  <c r="V131" i="26"/>
  <c r="G132" i="26"/>
  <c r="I132" i="26"/>
  <c r="K132" i="26"/>
  <c r="M132" i="26"/>
  <c r="O132" i="26"/>
  <c r="Q132" i="26"/>
  <c r="V132" i="26"/>
  <c r="G145" i="26"/>
  <c r="I145" i="26"/>
  <c r="K145" i="26"/>
  <c r="M145" i="26"/>
  <c r="O145" i="26"/>
  <c r="Q145" i="26"/>
  <c r="V145" i="26"/>
  <c r="G146" i="26"/>
  <c r="I146" i="26"/>
  <c r="K146" i="26"/>
  <c r="M146" i="26"/>
  <c r="O146" i="26"/>
  <c r="Q146" i="26"/>
  <c r="V146" i="26"/>
  <c r="G165" i="26"/>
  <c r="I165" i="26"/>
  <c r="K165" i="26"/>
  <c r="M165" i="26"/>
  <c r="O165" i="26"/>
  <c r="Q165" i="26"/>
  <c r="V165" i="26"/>
  <c r="G166" i="26"/>
  <c r="I166" i="26"/>
  <c r="K166" i="26"/>
  <c r="M166" i="26"/>
  <c r="O166" i="26"/>
  <c r="Q166" i="26"/>
  <c r="V166" i="26"/>
  <c r="G185" i="26"/>
  <c r="I185" i="26"/>
  <c r="K185" i="26"/>
  <c r="M185" i="26"/>
  <c r="O185" i="26"/>
  <c r="Q185" i="26"/>
  <c r="V185" i="26"/>
  <c r="G205" i="26"/>
  <c r="I205" i="26"/>
  <c r="K205" i="26"/>
  <c r="M205" i="26"/>
  <c r="O205" i="26"/>
  <c r="Q205" i="26"/>
  <c r="V205" i="26"/>
  <c r="G234" i="26"/>
  <c r="I234" i="26"/>
  <c r="K234" i="26"/>
  <c r="M234" i="26"/>
  <c r="O234" i="26"/>
  <c r="Q234" i="26"/>
  <c r="V234" i="26"/>
  <c r="G237" i="26"/>
  <c r="M237" i="26" s="1"/>
  <c r="I237" i="26"/>
  <c r="K237" i="26"/>
  <c r="O237" i="26"/>
  <c r="Q237" i="26"/>
  <c r="V237" i="26"/>
  <c r="G267" i="26"/>
  <c r="G266" i="26" s="1"/>
  <c r="I267" i="26"/>
  <c r="I266" i="26" s="1"/>
  <c r="K267" i="26"/>
  <c r="K266" i="26" s="1"/>
  <c r="M267" i="26"/>
  <c r="M266" i="26" s="1"/>
  <c r="O267" i="26"/>
  <c r="O266" i="26" s="1"/>
  <c r="Q267" i="26"/>
  <c r="Q266" i="26" s="1"/>
  <c r="V267" i="26"/>
  <c r="V266" i="26" s="1"/>
  <c r="V268" i="26"/>
  <c r="G269" i="26"/>
  <c r="G268" i="26" s="1"/>
  <c r="I269" i="26"/>
  <c r="I268" i="26" s="1"/>
  <c r="K269" i="26"/>
  <c r="K268" i="26" s="1"/>
  <c r="M269" i="26"/>
  <c r="O269" i="26"/>
  <c r="O268" i="26" s="1"/>
  <c r="Q269" i="26"/>
  <c r="Q268" i="26" s="1"/>
  <c r="V269" i="26"/>
  <c r="G273" i="26"/>
  <c r="I273" i="26"/>
  <c r="K273" i="26"/>
  <c r="M273" i="26"/>
  <c r="O273" i="26"/>
  <c r="Q273" i="26"/>
  <c r="V273" i="26"/>
  <c r="G276" i="26"/>
  <c r="I276" i="26"/>
  <c r="K276" i="26"/>
  <c r="M276" i="26"/>
  <c r="O276" i="26"/>
  <c r="Q276" i="26"/>
  <c r="V276" i="26"/>
  <c r="G277" i="26"/>
  <c r="I277" i="26"/>
  <c r="K277" i="26"/>
  <c r="M277" i="26"/>
  <c r="O277" i="26"/>
  <c r="Q277" i="26"/>
  <c r="V277" i="26"/>
  <c r="G278" i="26"/>
  <c r="I278" i="26"/>
  <c r="K278" i="26"/>
  <c r="M278" i="26"/>
  <c r="O278" i="26"/>
  <c r="Q278" i="26"/>
  <c r="V278" i="26"/>
  <c r="G281" i="26"/>
  <c r="M281" i="26" s="1"/>
  <c r="I281" i="26"/>
  <c r="K281" i="26"/>
  <c r="O281" i="26"/>
  <c r="Q281" i="26"/>
  <c r="V281" i="26"/>
  <c r="G282" i="26"/>
  <c r="I282" i="26"/>
  <c r="K282" i="26"/>
  <c r="M282" i="26"/>
  <c r="O282" i="26"/>
  <c r="Q282" i="26"/>
  <c r="V282" i="26"/>
  <c r="G283" i="26"/>
  <c r="I283" i="26"/>
  <c r="K283" i="26"/>
  <c r="M283" i="26"/>
  <c r="O283" i="26"/>
  <c r="Q283" i="26"/>
  <c r="V283" i="26"/>
  <c r="G286" i="26"/>
  <c r="I286" i="26"/>
  <c r="K286" i="26"/>
  <c r="M286" i="26"/>
  <c r="O286" i="26"/>
  <c r="Q286" i="26"/>
  <c r="V286" i="26"/>
  <c r="G287" i="26"/>
  <c r="I287" i="26"/>
  <c r="K287" i="26"/>
  <c r="O287" i="26"/>
  <c r="Q287" i="26"/>
  <c r="V287" i="26"/>
  <c r="G288" i="26"/>
  <c r="M288" i="26" s="1"/>
  <c r="M287" i="26" s="1"/>
  <c r="I288" i="26"/>
  <c r="K288" i="26"/>
  <c r="O288" i="26"/>
  <c r="Q288" i="26"/>
  <c r="V288" i="26"/>
  <c r="G289" i="26"/>
  <c r="I289" i="26"/>
  <c r="K289" i="26"/>
  <c r="M289" i="26"/>
  <c r="O289" i="26"/>
  <c r="Q289" i="26"/>
  <c r="V289" i="26"/>
  <c r="G292" i="26"/>
  <c r="G291" i="26" s="1"/>
  <c r="I292" i="26"/>
  <c r="I291" i="26" s="1"/>
  <c r="K292" i="26"/>
  <c r="K291" i="26" s="1"/>
  <c r="M292" i="26"/>
  <c r="M291" i="26" s="1"/>
  <c r="O292" i="26"/>
  <c r="O291" i="26" s="1"/>
  <c r="Q292" i="26"/>
  <c r="Q291" i="26" s="1"/>
  <c r="V292" i="26"/>
  <c r="V291" i="26" s="1"/>
  <c r="I294" i="26"/>
  <c r="K294" i="26"/>
  <c r="G295" i="26"/>
  <c r="I295" i="26"/>
  <c r="K295" i="26"/>
  <c r="M295" i="26"/>
  <c r="O295" i="26"/>
  <c r="Q295" i="26"/>
  <c r="Q294" i="26" s="1"/>
  <c r="V295" i="26"/>
  <c r="V294" i="26" s="1"/>
  <c r="G341" i="26"/>
  <c r="I341" i="26"/>
  <c r="K341" i="26"/>
  <c r="M341" i="26"/>
  <c r="O341" i="26"/>
  <c r="O294" i="26" s="1"/>
  <c r="Q341" i="26"/>
  <c r="V341" i="26"/>
  <c r="G358" i="26"/>
  <c r="M358" i="26" s="1"/>
  <c r="I358" i="26"/>
  <c r="K358" i="26"/>
  <c r="O358" i="26"/>
  <c r="Q358" i="26"/>
  <c r="V358" i="26"/>
  <c r="G361" i="26"/>
  <c r="I361" i="26"/>
  <c r="K361" i="26"/>
  <c r="M361" i="26"/>
  <c r="O361" i="26"/>
  <c r="Q361" i="26"/>
  <c r="V361" i="26"/>
  <c r="G390" i="26"/>
  <c r="M390" i="26" s="1"/>
  <c r="I390" i="26"/>
  <c r="K390" i="26"/>
  <c r="O390" i="26"/>
  <c r="Q390" i="26"/>
  <c r="V390" i="26"/>
  <c r="AF392" i="26"/>
  <c r="G170" i="25"/>
  <c r="G9" i="25"/>
  <c r="I9" i="25"/>
  <c r="I8" i="25" s="1"/>
  <c r="K9" i="25"/>
  <c r="K8" i="25" s="1"/>
  <c r="M9" i="25"/>
  <c r="M8" i="25" s="1"/>
  <c r="O9" i="25"/>
  <c r="O8" i="25" s="1"/>
  <c r="Q9" i="25"/>
  <c r="Q8" i="25" s="1"/>
  <c r="V9" i="25"/>
  <c r="V8" i="25" s="1"/>
  <c r="G14" i="25"/>
  <c r="G8" i="25" s="1"/>
  <c r="I14" i="25"/>
  <c r="K14" i="25"/>
  <c r="M14" i="25"/>
  <c r="O14" i="25"/>
  <c r="Q14" i="25"/>
  <c r="V14" i="25"/>
  <c r="G27" i="25"/>
  <c r="AE170" i="25" s="1"/>
  <c r="I27" i="25"/>
  <c r="K27" i="25"/>
  <c r="M27" i="25"/>
  <c r="O27" i="25"/>
  <c r="Q27" i="25"/>
  <c r="V27" i="25"/>
  <c r="G36" i="25"/>
  <c r="I36" i="25"/>
  <c r="K36" i="25"/>
  <c r="M36" i="25"/>
  <c r="O36" i="25"/>
  <c r="Q36" i="25"/>
  <c r="V36" i="25"/>
  <c r="G43" i="25"/>
  <c r="I43" i="25"/>
  <c r="K43" i="25"/>
  <c r="M43" i="25"/>
  <c r="O43" i="25"/>
  <c r="Q43" i="25"/>
  <c r="V43" i="25"/>
  <c r="G48" i="25"/>
  <c r="I48" i="25"/>
  <c r="K48" i="25"/>
  <c r="M48" i="25"/>
  <c r="O48" i="25"/>
  <c r="Q48" i="25"/>
  <c r="V48" i="25"/>
  <c r="G75" i="25"/>
  <c r="I75" i="25"/>
  <c r="K75" i="25"/>
  <c r="M75" i="25"/>
  <c r="O75" i="25"/>
  <c r="Q75" i="25"/>
  <c r="V75" i="25"/>
  <c r="G102" i="25"/>
  <c r="I102" i="25"/>
  <c r="K102" i="25"/>
  <c r="M102" i="25"/>
  <c r="O102" i="25"/>
  <c r="Q102" i="25"/>
  <c r="V102" i="25"/>
  <c r="G103" i="25"/>
  <c r="I103" i="25"/>
  <c r="G104" i="25"/>
  <c r="I104" i="25"/>
  <c r="K104" i="25"/>
  <c r="K103" i="25" s="1"/>
  <c r="M104" i="25"/>
  <c r="M103" i="25" s="1"/>
  <c r="O104" i="25"/>
  <c r="O103" i="25" s="1"/>
  <c r="Q104" i="25"/>
  <c r="Q103" i="25" s="1"/>
  <c r="V104" i="25"/>
  <c r="V103" i="25" s="1"/>
  <c r="G130" i="25"/>
  <c r="G129" i="25" s="1"/>
  <c r="I130" i="25"/>
  <c r="I129" i="25" s="1"/>
  <c r="K130" i="25"/>
  <c r="K129" i="25" s="1"/>
  <c r="M130" i="25"/>
  <c r="M129" i="25" s="1"/>
  <c r="O130" i="25"/>
  <c r="O129" i="25" s="1"/>
  <c r="Q130" i="25"/>
  <c r="Q129" i="25" s="1"/>
  <c r="V130" i="25"/>
  <c r="V129" i="25" s="1"/>
  <c r="G145" i="25"/>
  <c r="I145" i="25"/>
  <c r="K145" i="25"/>
  <c r="M145" i="25"/>
  <c r="O145" i="25"/>
  <c r="Q145" i="25"/>
  <c r="V145" i="25"/>
  <c r="G158" i="25"/>
  <c r="I158" i="25"/>
  <c r="K158" i="25"/>
  <c r="M158" i="25"/>
  <c r="O158" i="25"/>
  <c r="Q158" i="25"/>
  <c r="V158" i="25"/>
  <c r="G164" i="25"/>
  <c r="G163" i="25" s="1"/>
  <c r="I164" i="25"/>
  <c r="I163" i="25" s="1"/>
  <c r="K164" i="25"/>
  <c r="K163" i="25" s="1"/>
  <c r="M164" i="25"/>
  <c r="M163" i="25" s="1"/>
  <c r="O164" i="25"/>
  <c r="O163" i="25" s="1"/>
  <c r="Q164" i="25"/>
  <c r="Q163" i="25" s="1"/>
  <c r="V164" i="25"/>
  <c r="V163" i="25" s="1"/>
  <c r="G165" i="25"/>
  <c r="I165" i="25"/>
  <c r="K165" i="25"/>
  <c r="M165" i="25"/>
  <c r="O165" i="25"/>
  <c r="Q165" i="25"/>
  <c r="V165" i="25"/>
  <c r="G166" i="25"/>
  <c r="M166" i="25" s="1"/>
  <c r="I166" i="25"/>
  <c r="K166" i="25"/>
  <c r="O166" i="25"/>
  <c r="Q166" i="25"/>
  <c r="V166" i="25"/>
  <c r="G168" i="25"/>
  <c r="I168" i="25"/>
  <c r="K168" i="25"/>
  <c r="M168" i="25"/>
  <c r="O168" i="25"/>
  <c r="Q168" i="25"/>
  <c r="V168" i="25"/>
  <c r="AF170" i="25"/>
  <c r="G156" i="24"/>
  <c r="G9" i="24"/>
  <c r="I9" i="24"/>
  <c r="I8" i="24" s="1"/>
  <c r="K9" i="24"/>
  <c r="K8" i="24" s="1"/>
  <c r="M9" i="24"/>
  <c r="M8" i="24" s="1"/>
  <c r="O9" i="24"/>
  <c r="O8" i="24" s="1"/>
  <c r="Q9" i="24"/>
  <c r="Q8" i="24" s="1"/>
  <c r="V9" i="24"/>
  <c r="V8" i="24" s="1"/>
  <c r="G17" i="24"/>
  <c r="G8" i="24" s="1"/>
  <c r="I17" i="24"/>
  <c r="K17" i="24"/>
  <c r="M17" i="24"/>
  <c r="O17" i="24"/>
  <c r="Q17" i="24"/>
  <c r="V17" i="24"/>
  <c r="G22" i="24"/>
  <c r="G21" i="24" s="1"/>
  <c r="I22" i="24"/>
  <c r="I21" i="24" s="1"/>
  <c r="K22" i="24"/>
  <c r="K21" i="24" s="1"/>
  <c r="M22" i="24"/>
  <c r="O22" i="24"/>
  <c r="Q22" i="24"/>
  <c r="V22" i="24"/>
  <c r="G30" i="24"/>
  <c r="I30" i="24"/>
  <c r="K30" i="24"/>
  <c r="M30" i="24"/>
  <c r="O30" i="24"/>
  <c r="Q30" i="24"/>
  <c r="V30" i="24"/>
  <c r="G33" i="24"/>
  <c r="I33" i="24"/>
  <c r="K33" i="24"/>
  <c r="M33" i="24"/>
  <c r="O33" i="24"/>
  <c r="Q33" i="24"/>
  <c r="V33" i="24"/>
  <c r="G45" i="24"/>
  <c r="I45" i="24"/>
  <c r="K45" i="24"/>
  <c r="M45" i="24"/>
  <c r="O45" i="24"/>
  <c r="O21" i="24" s="1"/>
  <c r="Q45" i="24"/>
  <c r="V45" i="24"/>
  <c r="G57" i="24"/>
  <c r="I57" i="24"/>
  <c r="K57" i="24"/>
  <c r="M57" i="24"/>
  <c r="O57" i="24"/>
  <c r="Q57" i="24"/>
  <c r="Q21" i="24" s="1"/>
  <c r="V57" i="24"/>
  <c r="V21" i="24" s="1"/>
  <c r="G68" i="24"/>
  <c r="M68" i="24" s="1"/>
  <c r="I68" i="24"/>
  <c r="K68" i="24"/>
  <c r="O68" i="24"/>
  <c r="Q68" i="24"/>
  <c r="V68" i="24"/>
  <c r="G80" i="24"/>
  <c r="I80" i="24"/>
  <c r="K80" i="24"/>
  <c r="M80" i="24"/>
  <c r="O80" i="24"/>
  <c r="Q80" i="24"/>
  <c r="V80" i="24"/>
  <c r="G92" i="24"/>
  <c r="I92" i="24"/>
  <c r="K92" i="24"/>
  <c r="M92" i="24"/>
  <c r="O92" i="24"/>
  <c r="Q92" i="24"/>
  <c r="V92" i="24"/>
  <c r="G104" i="24"/>
  <c r="I104" i="24"/>
  <c r="K104" i="24"/>
  <c r="M104" i="24"/>
  <c r="O104" i="24"/>
  <c r="Q104" i="24"/>
  <c r="V104" i="24"/>
  <c r="G116" i="24"/>
  <c r="I116" i="24"/>
  <c r="K116" i="24"/>
  <c r="M116" i="24"/>
  <c r="O116" i="24"/>
  <c r="Q116" i="24"/>
  <c r="V116" i="24"/>
  <c r="G127" i="24"/>
  <c r="G128" i="24"/>
  <c r="I128" i="24"/>
  <c r="I127" i="24" s="1"/>
  <c r="K128" i="24"/>
  <c r="K127" i="24" s="1"/>
  <c r="M128" i="24"/>
  <c r="M127" i="24" s="1"/>
  <c r="O128" i="24"/>
  <c r="O127" i="24" s="1"/>
  <c r="Q128" i="24"/>
  <c r="Q127" i="24" s="1"/>
  <c r="V128" i="24"/>
  <c r="V127" i="24" s="1"/>
  <c r="G142" i="24"/>
  <c r="I142" i="24"/>
  <c r="K142" i="24"/>
  <c r="M142" i="24"/>
  <c r="O142" i="24"/>
  <c r="Q142" i="24"/>
  <c r="V142" i="24"/>
  <c r="AF156" i="24"/>
  <c r="G359" i="23"/>
  <c r="G9" i="23"/>
  <c r="I9" i="23"/>
  <c r="I8" i="23" s="1"/>
  <c r="K9" i="23"/>
  <c r="K8" i="23" s="1"/>
  <c r="M9" i="23"/>
  <c r="M8" i="23" s="1"/>
  <c r="O9" i="23"/>
  <c r="O8" i="23" s="1"/>
  <c r="Q9" i="23"/>
  <c r="Q8" i="23" s="1"/>
  <c r="V9" i="23"/>
  <c r="V8" i="23" s="1"/>
  <c r="G34" i="23"/>
  <c r="AE359" i="23" s="1"/>
  <c r="I34" i="23"/>
  <c r="K34" i="23"/>
  <c r="M34" i="23"/>
  <c r="O34" i="23"/>
  <c r="Q34" i="23"/>
  <c r="V34" i="23"/>
  <c r="G59" i="23"/>
  <c r="I59" i="23"/>
  <c r="K59" i="23"/>
  <c r="M59" i="23"/>
  <c r="O59" i="23"/>
  <c r="Q59" i="23"/>
  <c r="V59" i="23"/>
  <c r="G60" i="23"/>
  <c r="G8" i="23" s="1"/>
  <c r="I60" i="23"/>
  <c r="K60" i="23"/>
  <c r="M60" i="23"/>
  <c r="O60" i="23"/>
  <c r="Q60" i="23"/>
  <c r="V60" i="23"/>
  <c r="G61" i="23"/>
  <c r="I61" i="23"/>
  <c r="K61" i="23"/>
  <c r="M61" i="23"/>
  <c r="O61" i="23"/>
  <c r="Q61" i="23"/>
  <c r="V61" i="23"/>
  <c r="G86" i="23"/>
  <c r="I86" i="23"/>
  <c r="K86" i="23"/>
  <c r="M86" i="23"/>
  <c r="O86" i="23"/>
  <c r="Q86" i="23"/>
  <c r="V86" i="23"/>
  <c r="G90" i="23"/>
  <c r="G89" i="23" s="1"/>
  <c r="I90" i="23"/>
  <c r="I89" i="23" s="1"/>
  <c r="K90" i="23"/>
  <c r="K89" i="23" s="1"/>
  <c r="M90" i="23"/>
  <c r="O90" i="23"/>
  <c r="O89" i="23" s="1"/>
  <c r="Q90" i="23"/>
  <c r="Q89" i="23" s="1"/>
  <c r="V90" i="23"/>
  <c r="V89" i="23" s="1"/>
  <c r="G115" i="23"/>
  <c r="M115" i="23" s="1"/>
  <c r="I115" i="23"/>
  <c r="K115" i="23"/>
  <c r="O115" i="23"/>
  <c r="Q115" i="23"/>
  <c r="V115" i="23"/>
  <c r="G116" i="23"/>
  <c r="I116" i="23"/>
  <c r="K116" i="23"/>
  <c r="M116" i="23"/>
  <c r="O116" i="23"/>
  <c r="Q116" i="23"/>
  <c r="V116" i="23"/>
  <c r="G123" i="23"/>
  <c r="I123" i="23"/>
  <c r="K123" i="23"/>
  <c r="M123" i="23"/>
  <c r="O123" i="23"/>
  <c r="Q123" i="23"/>
  <c r="V123" i="23"/>
  <c r="G124" i="23"/>
  <c r="I124" i="23"/>
  <c r="K124" i="23"/>
  <c r="M124" i="23"/>
  <c r="O124" i="23"/>
  <c r="Q124" i="23"/>
  <c r="V124" i="23"/>
  <c r="G145" i="23"/>
  <c r="I145" i="23"/>
  <c r="K145" i="23"/>
  <c r="M145" i="23"/>
  <c r="O145" i="23"/>
  <c r="Q145" i="23"/>
  <c r="V145" i="23"/>
  <c r="G146" i="23"/>
  <c r="I146" i="23"/>
  <c r="K146" i="23"/>
  <c r="M146" i="23"/>
  <c r="O146" i="23"/>
  <c r="Q146" i="23"/>
  <c r="V146" i="23"/>
  <c r="G167" i="23"/>
  <c r="I167" i="23"/>
  <c r="K167" i="23"/>
  <c r="M167" i="23"/>
  <c r="O167" i="23"/>
  <c r="Q167" i="23"/>
  <c r="V167" i="23"/>
  <c r="G189" i="23"/>
  <c r="I189" i="23"/>
  <c r="K189" i="23"/>
  <c r="M189" i="23"/>
  <c r="O189" i="23"/>
  <c r="Q189" i="23"/>
  <c r="V189" i="23"/>
  <c r="G214" i="23"/>
  <c r="I214" i="23"/>
  <c r="K214" i="23"/>
  <c r="M214" i="23"/>
  <c r="O214" i="23"/>
  <c r="Q214" i="23"/>
  <c r="V214" i="23"/>
  <c r="G217" i="23"/>
  <c r="M217" i="23" s="1"/>
  <c r="I217" i="23"/>
  <c r="K217" i="23"/>
  <c r="O217" i="23"/>
  <c r="Q217" i="23"/>
  <c r="V217" i="23"/>
  <c r="G243" i="23"/>
  <c r="G242" i="23" s="1"/>
  <c r="I243" i="23"/>
  <c r="I242" i="23" s="1"/>
  <c r="K243" i="23"/>
  <c r="K242" i="23" s="1"/>
  <c r="O243" i="23"/>
  <c r="O242" i="23" s="1"/>
  <c r="Q243" i="23"/>
  <c r="Q242" i="23" s="1"/>
  <c r="V243" i="23"/>
  <c r="V242" i="23" s="1"/>
  <c r="G244" i="23"/>
  <c r="G245" i="23"/>
  <c r="I245" i="23"/>
  <c r="I244" i="23" s="1"/>
  <c r="K245" i="23"/>
  <c r="K244" i="23" s="1"/>
  <c r="M245" i="23"/>
  <c r="M244" i="23" s="1"/>
  <c r="O245" i="23"/>
  <c r="O244" i="23" s="1"/>
  <c r="Q245" i="23"/>
  <c r="Q244" i="23" s="1"/>
  <c r="V245" i="23"/>
  <c r="G249" i="23"/>
  <c r="M249" i="23" s="1"/>
  <c r="I249" i="23"/>
  <c r="K249" i="23"/>
  <c r="O249" i="23"/>
  <c r="Q249" i="23"/>
  <c r="V249" i="23"/>
  <c r="G252" i="23"/>
  <c r="I252" i="23"/>
  <c r="K252" i="23"/>
  <c r="M252" i="23"/>
  <c r="O252" i="23"/>
  <c r="Q252" i="23"/>
  <c r="V252" i="23"/>
  <c r="G253" i="23"/>
  <c r="I253" i="23"/>
  <c r="K253" i="23"/>
  <c r="M253" i="23"/>
  <c r="O253" i="23"/>
  <c r="Q253" i="23"/>
  <c r="V253" i="23"/>
  <c r="G254" i="23"/>
  <c r="I254" i="23"/>
  <c r="K254" i="23"/>
  <c r="M254" i="23"/>
  <c r="O254" i="23"/>
  <c r="Q254" i="23"/>
  <c r="V254" i="23"/>
  <c r="V244" i="23" s="1"/>
  <c r="G257" i="23"/>
  <c r="M257" i="23" s="1"/>
  <c r="I257" i="23"/>
  <c r="K257" i="23"/>
  <c r="O257" i="23"/>
  <c r="Q257" i="23"/>
  <c r="V257" i="23"/>
  <c r="G258" i="23"/>
  <c r="I258" i="23"/>
  <c r="K258" i="23"/>
  <c r="M258" i="23"/>
  <c r="O258" i="23"/>
  <c r="Q258" i="23"/>
  <c r="V258" i="23"/>
  <c r="G259" i="23"/>
  <c r="I259" i="23"/>
  <c r="K259" i="23"/>
  <c r="M259" i="23"/>
  <c r="O259" i="23"/>
  <c r="Q259" i="23"/>
  <c r="V259" i="23"/>
  <c r="G262" i="23"/>
  <c r="I262" i="23"/>
  <c r="K262" i="23"/>
  <c r="M262" i="23"/>
  <c r="O262" i="23"/>
  <c r="Q262" i="23"/>
  <c r="V262" i="23"/>
  <c r="G263" i="23"/>
  <c r="I263" i="23"/>
  <c r="K263" i="23"/>
  <c r="O263" i="23"/>
  <c r="Q263" i="23"/>
  <c r="V263" i="23"/>
  <c r="G264" i="23"/>
  <c r="M264" i="23" s="1"/>
  <c r="M263" i="23" s="1"/>
  <c r="I264" i="23"/>
  <c r="K264" i="23"/>
  <c r="O264" i="23"/>
  <c r="Q264" i="23"/>
  <c r="V264" i="23"/>
  <c r="G265" i="23"/>
  <c r="I265" i="23"/>
  <c r="K265" i="23"/>
  <c r="M265" i="23"/>
  <c r="O265" i="23"/>
  <c r="Q265" i="23"/>
  <c r="V265" i="23"/>
  <c r="G266" i="23"/>
  <c r="M266" i="23"/>
  <c r="Q266" i="23"/>
  <c r="G267" i="23"/>
  <c r="I267" i="23"/>
  <c r="I266" i="23" s="1"/>
  <c r="K267" i="23"/>
  <c r="K266" i="23" s="1"/>
  <c r="M267" i="23"/>
  <c r="O267" i="23"/>
  <c r="O266" i="23" s="1"/>
  <c r="Q267" i="23"/>
  <c r="V267" i="23"/>
  <c r="V266" i="23" s="1"/>
  <c r="G269" i="23"/>
  <c r="G270" i="23"/>
  <c r="M270" i="23" s="1"/>
  <c r="M269" i="23" s="1"/>
  <c r="I270" i="23"/>
  <c r="K270" i="23"/>
  <c r="O270" i="23"/>
  <c r="Q270" i="23"/>
  <c r="Q269" i="23" s="1"/>
  <c r="V270" i="23"/>
  <c r="V269" i="23" s="1"/>
  <c r="G312" i="23"/>
  <c r="I312" i="23"/>
  <c r="K312" i="23"/>
  <c r="M312" i="23"/>
  <c r="O312" i="23"/>
  <c r="Q312" i="23"/>
  <c r="V312" i="23"/>
  <c r="G329" i="23"/>
  <c r="M329" i="23" s="1"/>
  <c r="I329" i="23"/>
  <c r="K329" i="23"/>
  <c r="K269" i="23" s="1"/>
  <c r="O329" i="23"/>
  <c r="Q329" i="23"/>
  <c r="V329" i="23"/>
  <c r="G332" i="23"/>
  <c r="I332" i="23"/>
  <c r="I269" i="23" s="1"/>
  <c r="K332" i="23"/>
  <c r="M332" i="23"/>
  <c r="O332" i="23"/>
  <c r="O269" i="23" s="1"/>
  <c r="Q332" i="23"/>
  <c r="V332" i="23"/>
  <c r="G357" i="23"/>
  <c r="M357" i="23" s="1"/>
  <c r="I357" i="23"/>
  <c r="K357" i="23"/>
  <c r="O357" i="23"/>
  <c r="Q357" i="23"/>
  <c r="V357" i="23"/>
  <c r="AF359" i="23"/>
  <c r="G148" i="22"/>
  <c r="G9" i="22"/>
  <c r="I9" i="22"/>
  <c r="I8" i="22" s="1"/>
  <c r="K9" i="22"/>
  <c r="K8" i="22" s="1"/>
  <c r="M9" i="22"/>
  <c r="O9" i="22"/>
  <c r="O8" i="22" s="1"/>
  <c r="Q9" i="22"/>
  <c r="Q8" i="22" s="1"/>
  <c r="V9" i="22"/>
  <c r="V8" i="22" s="1"/>
  <c r="G14" i="22"/>
  <c r="G8" i="22" s="1"/>
  <c r="I14" i="22"/>
  <c r="K14" i="22"/>
  <c r="M14" i="22"/>
  <c r="O14" i="22"/>
  <c r="Q14" i="22"/>
  <c r="V14" i="22"/>
  <c r="G21" i="22"/>
  <c r="AE148" i="22" s="1"/>
  <c r="I21" i="22"/>
  <c r="K21" i="22"/>
  <c r="M21" i="22"/>
  <c r="O21" i="22"/>
  <c r="Q21" i="22"/>
  <c r="V21" i="22"/>
  <c r="G30" i="22"/>
  <c r="M30" i="22" s="1"/>
  <c r="I30" i="22"/>
  <c r="K30" i="22"/>
  <c r="O30" i="22"/>
  <c r="Q30" i="22"/>
  <c r="V30" i="22"/>
  <c r="G37" i="22"/>
  <c r="I37" i="22"/>
  <c r="K37" i="22"/>
  <c r="M37" i="22"/>
  <c r="O37" i="22"/>
  <c r="Q37" i="22"/>
  <c r="V37" i="22"/>
  <c r="G44" i="22"/>
  <c r="I44" i="22"/>
  <c r="K44" i="22"/>
  <c r="M44" i="22"/>
  <c r="O44" i="22"/>
  <c r="Q44" i="22"/>
  <c r="V44" i="22"/>
  <c r="G67" i="22"/>
  <c r="I67" i="22"/>
  <c r="K67" i="22"/>
  <c r="M67" i="22"/>
  <c r="O67" i="22"/>
  <c r="Q67" i="22"/>
  <c r="V67" i="22"/>
  <c r="G90" i="22"/>
  <c r="I90" i="22"/>
  <c r="K90" i="22"/>
  <c r="M90" i="22"/>
  <c r="O90" i="22"/>
  <c r="Q90" i="22"/>
  <c r="V90" i="22"/>
  <c r="G91" i="22"/>
  <c r="I91" i="22"/>
  <c r="G92" i="22"/>
  <c r="I92" i="22"/>
  <c r="K92" i="22"/>
  <c r="K91" i="22" s="1"/>
  <c r="M92" i="22"/>
  <c r="M91" i="22" s="1"/>
  <c r="O92" i="22"/>
  <c r="O91" i="22" s="1"/>
  <c r="Q92" i="22"/>
  <c r="Q91" i="22" s="1"/>
  <c r="V92" i="22"/>
  <c r="V91" i="22" s="1"/>
  <c r="G112" i="22"/>
  <c r="G111" i="22" s="1"/>
  <c r="I112" i="22"/>
  <c r="I111" i="22" s="1"/>
  <c r="K112" i="22"/>
  <c r="K111" i="22" s="1"/>
  <c r="M112" i="22"/>
  <c r="O112" i="22"/>
  <c r="O111" i="22" s="1"/>
  <c r="Q112" i="22"/>
  <c r="Q111" i="22" s="1"/>
  <c r="V112" i="22"/>
  <c r="V111" i="22" s="1"/>
  <c r="G127" i="22"/>
  <c r="M127" i="22" s="1"/>
  <c r="I127" i="22"/>
  <c r="K127" i="22"/>
  <c r="O127" i="22"/>
  <c r="Q127" i="22"/>
  <c r="V127" i="22"/>
  <c r="G134" i="22"/>
  <c r="I134" i="22"/>
  <c r="K134" i="22"/>
  <c r="M134" i="22"/>
  <c r="O134" i="22"/>
  <c r="Q134" i="22"/>
  <c r="V134" i="22"/>
  <c r="G142" i="22"/>
  <c r="I142" i="22"/>
  <c r="I141" i="22" s="1"/>
  <c r="K142" i="22"/>
  <c r="K141" i="22" s="1"/>
  <c r="M142" i="22"/>
  <c r="M141" i="22" s="1"/>
  <c r="O142" i="22"/>
  <c r="Q142" i="22"/>
  <c r="Q141" i="22" s="1"/>
  <c r="V142" i="22"/>
  <c r="V141" i="22" s="1"/>
  <c r="G143" i="22"/>
  <c r="G141" i="22" s="1"/>
  <c r="I143" i="22"/>
  <c r="K143" i="22"/>
  <c r="M143" i="22"/>
  <c r="O143" i="22"/>
  <c r="O141" i="22" s="1"/>
  <c r="Q143" i="22"/>
  <c r="V143" i="22"/>
  <c r="G144" i="22"/>
  <c r="M144" i="22" s="1"/>
  <c r="I144" i="22"/>
  <c r="K144" i="22"/>
  <c r="O144" i="22"/>
  <c r="Q144" i="22"/>
  <c r="V144" i="22"/>
  <c r="G146" i="22"/>
  <c r="I146" i="22"/>
  <c r="K146" i="22"/>
  <c r="M146" i="22"/>
  <c r="O146" i="22"/>
  <c r="Q146" i="22"/>
  <c r="V146" i="22"/>
  <c r="AF148" i="22"/>
  <c r="G177" i="21"/>
  <c r="G9" i="21"/>
  <c r="I9" i="21"/>
  <c r="I8" i="21" s="1"/>
  <c r="K9" i="21"/>
  <c r="K8" i="21" s="1"/>
  <c r="M9" i="21"/>
  <c r="M8" i="21" s="1"/>
  <c r="O9" i="21"/>
  <c r="O8" i="21" s="1"/>
  <c r="Q9" i="21"/>
  <c r="Q8" i="21" s="1"/>
  <c r="V9" i="21"/>
  <c r="V8" i="21" s="1"/>
  <c r="G15" i="21"/>
  <c r="G8" i="21" s="1"/>
  <c r="I15" i="21"/>
  <c r="K15" i="21"/>
  <c r="M15" i="21"/>
  <c r="O15" i="21"/>
  <c r="Q15" i="21"/>
  <c r="V15" i="21"/>
  <c r="G18" i="21"/>
  <c r="G17" i="21" s="1"/>
  <c r="I18" i="21"/>
  <c r="I17" i="21" s="1"/>
  <c r="K18" i="21"/>
  <c r="K17" i="21" s="1"/>
  <c r="M18" i="21"/>
  <c r="O18" i="21"/>
  <c r="Q18" i="21"/>
  <c r="V18" i="21"/>
  <c r="G24" i="21"/>
  <c r="I24" i="21"/>
  <c r="K24" i="21"/>
  <c r="M24" i="21"/>
  <c r="O24" i="21"/>
  <c r="Q24" i="21"/>
  <c r="V24" i="21"/>
  <c r="G27" i="21"/>
  <c r="I27" i="21"/>
  <c r="K27" i="21"/>
  <c r="M27" i="21"/>
  <c r="O27" i="21"/>
  <c r="Q27" i="21"/>
  <c r="V27" i="21"/>
  <c r="G39" i="21"/>
  <c r="I39" i="21"/>
  <c r="K39" i="21"/>
  <c r="M39" i="21"/>
  <c r="O39" i="21"/>
  <c r="O17" i="21" s="1"/>
  <c r="Q39" i="21"/>
  <c r="V39" i="21"/>
  <c r="G51" i="21"/>
  <c r="I51" i="21"/>
  <c r="K51" i="21"/>
  <c r="M51" i="21"/>
  <c r="O51" i="21"/>
  <c r="Q51" i="21"/>
  <c r="Q17" i="21" s="1"/>
  <c r="V51" i="21"/>
  <c r="V17" i="21" s="1"/>
  <c r="G63" i="21"/>
  <c r="M63" i="21" s="1"/>
  <c r="I63" i="21"/>
  <c r="K63" i="21"/>
  <c r="O63" i="21"/>
  <c r="Q63" i="21"/>
  <c r="V63" i="21"/>
  <c r="G76" i="21"/>
  <c r="I76" i="21"/>
  <c r="K76" i="21"/>
  <c r="M76" i="21"/>
  <c r="O76" i="21"/>
  <c r="Q76" i="21"/>
  <c r="V76" i="21"/>
  <c r="G89" i="21"/>
  <c r="I89" i="21"/>
  <c r="K89" i="21"/>
  <c r="M89" i="21"/>
  <c r="O89" i="21"/>
  <c r="Q89" i="21"/>
  <c r="V89" i="21"/>
  <c r="G101" i="21"/>
  <c r="I101" i="21"/>
  <c r="K101" i="21"/>
  <c r="M101" i="21"/>
  <c r="O101" i="21"/>
  <c r="Q101" i="21"/>
  <c r="V101" i="21"/>
  <c r="G113" i="21"/>
  <c r="I113" i="21"/>
  <c r="K113" i="21"/>
  <c r="M113" i="21"/>
  <c r="O113" i="21"/>
  <c r="Q113" i="21"/>
  <c r="V113" i="21"/>
  <c r="G125" i="21"/>
  <c r="I125" i="21"/>
  <c r="K125" i="21"/>
  <c r="M125" i="21"/>
  <c r="O125" i="21"/>
  <c r="Q125" i="21"/>
  <c r="V125" i="21"/>
  <c r="G137" i="21"/>
  <c r="I137" i="21"/>
  <c r="K137" i="21"/>
  <c r="M137" i="21"/>
  <c r="O137" i="21"/>
  <c r="Q137" i="21"/>
  <c r="V137" i="21"/>
  <c r="G149" i="21"/>
  <c r="I149" i="21"/>
  <c r="K149" i="21"/>
  <c r="M149" i="21"/>
  <c r="O149" i="21"/>
  <c r="Q149" i="21"/>
  <c r="V149" i="21"/>
  <c r="G161" i="21"/>
  <c r="K161" i="21"/>
  <c r="O161" i="21"/>
  <c r="Q161" i="21"/>
  <c r="V161" i="21"/>
  <c r="G162" i="21"/>
  <c r="M162" i="21" s="1"/>
  <c r="M161" i="21" s="1"/>
  <c r="I162" i="21"/>
  <c r="I161" i="21" s="1"/>
  <c r="K162" i="21"/>
  <c r="O162" i="21"/>
  <c r="Q162" i="21"/>
  <c r="V162" i="21"/>
  <c r="AF177" i="21"/>
  <c r="G375" i="20"/>
  <c r="G9" i="20"/>
  <c r="I9" i="20"/>
  <c r="I8" i="20" s="1"/>
  <c r="K9" i="20"/>
  <c r="K8" i="20" s="1"/>
  <c r="M9" i="20"/>
  <c r="M8" i="20" s="1"/>
  <c r="O9" i="20"/>
  <c r="O8" i="20" s="1"/>
  <c r="Q9" i="20"/>
  <c r="Q8" i="20" s="1"/>
  <c r="V9" i="20"/>
  <c r="V8" i="20" s="1"/>
  <c r="G36" i="20"/>
  <c r="AE375" i="20" s="1"/>
  <c r="I36" i="20"/>
  <c r="K36" i="20"/>
  <c r="M36" i="20"/>
  <c r="O36" i="20"/>
  <c r="Q36" i="20"/>
  <c r="V36" i="20"/>
  <c r="G63" i="20"/>
  <c r="I63" i="20"/>
  <c r="K63" i="20"/>
  <c r="M63" i="20"/>
  <c r="O63" i="20"/>
  <c r="Q63" i="20"/>
  <c r="V63" i="20"/>
  <c r="G64" i="20"/>
  <c r="G8" i="20" s="1"/>
  <c r="I64" i="20"/>
  <c r="K64" i="20"/>
  <c r="M64" i="20"/>
  <c r="O64" i="20"/>
  <c r="Q64" i="20"/>
  <c r="V64" i="20"/>
  <c r="G65" i="20"/>
  <c r="I65" i="20"/>
  <c r="K65" i="20"/>
  <c r="M65" i="20"/>
  <c r="O65" i="20"/>
  <c r="Q65" i="20"/>
  <c r="V65" i="20"/>
  <c r="G92" i="20"/>
  <c r="I92" i="20"/>
  <c r="K92" i="20"/>
  <c r="M92" i="20"/>
  <c r="O92" i="20"/>
  <c r="Q92" i="20"/>
  <c r="V92" i="20"/>
  <c r="G96" i="20"/>
  <c r="I96" i="20"/>
  <c r="I95" i="20" s="1"/>
  <c r="K96" i="20"/>
  <c r="K95" i="20" s="1"/>
  <c r="M96" i="20"/>
  <c r="O96" i="20"/>
  <c r="O95" i="20" s="1"/>
  <c r="Q96" i="20"/>
  <c r="Q95" i="20" s="1"/>
  <c r="V96" i="20"/>
  <c r="V95" i="20" s="1"/>
  <c r="G123" i="20"/>
  <c r="M123" i="20" s="1"/>
  <c r="I123" i="20"/>
  <c r="K123" i="20"/>
  <c r="O123" i="20"/>
  <c r="Q123" i="20"/>
  <c r="V123" i="20"/>
  <c r="G124" i="20"/>
  <c r="I124" i="20"/>
  <c r="K124" i="20"/>
  <c r="M124" i="20"/>
  <c r="O124" i="20"/>
  <c r="Q124" i="20"/>
  <c r="V124" i="20"/>
  <c r="G135" i="20"/>
  <c r="I135" i="20"/>
  <c r="K135" i="20"/>
  <c r="M135" i="20"/>
  <c r="O135" i="20"/>
  <c r="Q135" i="20"/>
  <c r="V135" i="20"/>
  <c r="G136" i="20"/>
  <c r="I136" i="20"/>
  <c r="K136" i="20"/>
  <c r="M136" i="20"/>
  <c r="O136" i="20"/>
  <c r="Q136" i="20"/>
  <c r="V136" i="20"/>
  <c r="G155" i="20"/>
  <c r="I155" i="20"/>
  <c r="K155" i="20"/>
  <c r="M155" i="20"/>
  <c r="O155" i="20"/>
  <c r="Q155" i="20"/>
  <c r="V155" i="20"/>
  <c r="G156" i="20"/>
  <c r="I156" i="20"/>
  <c r="K156" i="20"/>
  <c r="M156" i="20"/>
  <c r="O156" i="20"/>
  <c r="Q156" i="20"/>
  <c r="V156" i="20"/>
  <c r="G175" i="20"/>
  <c r="I175" i="20"/>
  <c r="K175" i="20"/>
  <c r="M175" i="20"/>
  <c r="O175" i="20"/>
  <c r="Q175" i="20"/>
  <c r="V175" i="20"/>
  <c r="G195" i="20"/>
  <c r="I195" i="20"/>
  <c r="K195" i="20"/>
  <c r="M195" i="20"/>
  <c r="O195" i="20"/>
  <c r="Q195" i="20"/>
  <c r="V195" i="20"/>
  <c r="G222" i="20"/>
  <c r="I222" i="20"/>
  <c r="K222" i="20"/>
  <c r="M222" i="20"/>
  <c r="O222" i="20"/>
  <c r="Q222" i="20"/>
  <c r="V222" i="20"/>
  <c r="G225" i="20"/>
  <c r="M225" i="20" s="1"/>
  <c r="I225" i="20"/>
  <c r="K225" i="20"/>
  <c r="O225" i="20"/>
  <c r="Q225" i="20"/>
  <c r="V225" i="20"/>
  <c r="G253" i="20"/>
  <c r="G252" i="20" s="1"/>
  <c r="I253" i="20"/>
  <c r="I252" i="20" s="1"/>
  <c r="K253" i="20"/>
  <c r="K252" i="20" s="1"/>
  <c r="M253" i="20"/>
  <c r="M252" i="20" s="1"/>
  <c r="O253" i="20"/>
  <c r="O252" i="20" s="1"/>
  <c r="Q253" i="20"/>
  <c r="Q252" i="20" s="1"/>
  <c r="V253" i="20"/>
  <c r="V252" i="20" s="1"/>
  <c r="G256" i="20"/>
  <c r="G255" i="20" s="1"/>
  <c r="I256" i="20"/>
  <c r="I255" i="20" s="1"/>
  <c r="K256" i="20"/>
  <c r="K255" i="20" s="1"/>
  <c r="M256" i="20"/>
  <c r="M255" i="20" s="1"/>
  <c r="O256" i="20"/>
  <c r="O255" i="20" s="1"/>
  <c r="Q256" i="20"/>
  <c r="Q255" i="20" s="1"/>
  <c r="V256" i="20"/>
  <c r="G260" i="20"/>
  <c r="M260" i="20" s="1"/>
  <c r="I260" i="20"/>
  <c r="K260" i="20"/>
  <c r="O260" i="20"/>
  <c r="Q260" i="20"/>
  <c r="V260" i="20"/>
  <c r="G263" i="20"/>
  <c r="I263" i="20"/>
  <c r="K263" i="20"/>
  <c r="M263" i="20"/>
  <c r="O263" i="20"/>
  <c r="Q263" i="20"/>
  <c r="V263" i="20"/>
  <c r="G264" i="20"/>
  <c r="I264" i="20"/>
  <c r="K264" i="20"/>
  <c r="M264" i="20"/>
  <c r="O264" i="20"/>
  <c r="Q264" i="20"/>
  <c r="V264" i="20"/>
  <c r="G265" i="20"/>
  <c r="I265" i="20"/>
  <c r="K265" i="20"/>
  <c r="M265" i="20"/>
  <c r="O265" i="20"/>
  <c r="Q265" i="20"/>
  <c r="V265" i="20"/>
  <c r="V255" i="20" s="1"/>
  <c r="G268" i="20"/>
  <c r="M268" i="20" s="1"/>
  <c r="I268" i="20"/>
  <c r="K268" i="20"/>
  <c r="O268" i="20"/>
  <c r="Q268" i="20"/>
  <c r="V268" i="20"/>
  <c r="G269" i="20"/>
  <c r="I269" i="20"/>
  <c r="K269" i="20"/>
  <c r="M269" i="20"/>
  <c r="O269" i="20"/>
  <c r="Q269" i="20"/>
  <c r="V269" i="20"/>
  <c r="G270" i="20"/>
  <c r="I270" i="20"/>
  <c r="K270" i="20"/>
  <c r="M270" i="20"/>
  <c r="O270" i="20"/>
  <c r="Q270" i="20"/>
  <c r="V270" i="20"/>
  <c r="G273" i="20"/>
  <c r="I273" i="20"/>
  <c r="K273" i="20"/>
  <c r="M273" i="20"/>
  <c r="O273" i="20"/>
  <c r="Q273" i="20"/>
  <c r="V273" i="20"/>
  <c r="G274" i="20"/>
  <c r="I274" i="20"/>
  <c r="K274" i="20"/>
  <c r="O274" i="20"/>
  <c r="Q274" i="20"/>
  <c r="V274" i="20"/>
  <c r="G275" i="20"/>
  <c r="M275" i="20" s="1"/>
  <c r="M274" i="20" s="1"/>
  <c r="I275" i="20"/>
  <c r="K275" i="20"/>
  <c r="O275" i="20"/>
  <c r="Q275" i="20"/>
  <c r="V275" i="20"/>
  <c r="G276" i="20"/>
  <c r="I276" i="20"/>
  <c r="K276" i="20"/>
  <c r="M276" i="20"/>
  <c r="O276" i="20"/>
  <c r="Q276" i="20"/>
  <c r="V276" i="20"/>
  <c r="M278" i="20"/>
  <c r="G279" i="20"/>
  <c r="G278" i="20" s="1"/>
  <c r="I279" i="20"/>
  <c r="I278" i="20" s="1"/>
  <c r="K279" i="20"/>
  <c r="K278" i="20" s="1"/>
  <c r="M279" i="20"/>
  <c r="O279" i="20"/>
  <c r="O278" i="20" s="1"/>
  <c r="Q279" i="20"/>
  <c r="Q278" i="20" s="1"/>
  <c r="V279" i="20"/>
  <c r="V278" i="20" s="1"/>
  <c r="G281" i="20"/>
  <c r="I281" i="20"/>
  <c r="K281" i="20"/>
  <c r="G282" i="20"/>
  <c r="I282" i="20"/>
  <c r="K282" i="20"/>
  <c r="M282" i="20"/>
  <c r="O282" i="20"/>
  <c r="Q282" i="20"/>
  <c r="Q281" i="20" s="1"/>
  <c r="V282" i="20"/>
  <c r="V281" i="20" s="1"/>
  <c r="G326" i="20"/>
  <c r="I326" i="20"/>
  <c r="K326" i="20"/>
  <c r="M326" i="20"/>
  <c r="O326" i="20"/>
  <c r="Q326" i="20"/>
  <c r="V326" i="20"/>
  <c r="G343" i="20"/>
  <c r="M343" i="20" s="1"/>
  <c r="I343" i="20"/>
  <c r="K343" i="20"/>
  <c r="O343" i="20"/>
  <c r="Q343" i="20"/>
  <c r="V343" i="20"/>
  <c r="G346" i="20"/>
  <c r="I346" i="20"/>
  <c r="K346" i="20"/>
  <c r="M346" i="20"/>
  <c r="O346" i="20"/>
  <c r="O281" i="20" s="1"/>
  <c r="Q346" i="20"/>
  <c r="V346" i="20"/>
  <c r="G373" i="20"/>
  <c r="M373" i="20" s="1"/>
  <c r="I373" i="20"/>
  <c r="K373" i="20"/>
  <c r="O373" i="20"/>
  <c r="Q373" i="20"/>
  <c r="V373" i="20"/>
  <c r="AF375" i="20"/>
  <c r="G158" i="19"/>
  <c r="G9" i="19"/>
  <c r="I9" i="19"/>
  <c r="I8" i="19" s="1"/>
  <c r="K9" i="19"/>
  <c r="K8" i="19" s="1"/>
  <c r="M9" i="19"/>
  <c r="M8" i="19" s="1"/>
  <c r="O9" i="19"/>
  <c r="O8" i="19" s="1"/>
  <c r="Q9" i="19"/>
  <c r="Q8" i="19" s="1"/>
  <c r="V9" i="19"/>
  <c r="V8" i="19" s="1"/>
  <c r="G14" i="19"/>
  <c r="G8" i="19" s="1"/>
  <c r="I14" i="19"/>
  <c r="K14" i="19"/>
  <c r="M14" i="19"/>
  <c r="O14" i="19"/>
  <c r="Q14" i="19"/>
  <c r="V14" i="19"/>
  <c r="G25" i="19"/>
  <c r="AE158" i="19" s="1"/>
  <c r="I25" i="19"/>
  <c r="K25" i="19"/>
  <c r="M25" i="19"/>
  <c r="O25" i="19"/>
  <c r="Q25" i="19"/>
  <c r="V25" i="19"/>
  <c r="G34" i="19"/>
  <c r="I34" i="19"/>
  <c r="K34" i="19"/>
  <c r="M34" i="19"/>
  <c r="O34" i="19"/>
  <c r="Q34" i="19"/>
  <c r="V34" i="19"/>
  <c r="G41" i="19"/>
  <c r="I41" i="19"/>
  <c r="K41" i="19"/>
  <c r="M41" i="19"/>
  <c r="O41" i="19"/>
  <c r="Q41" i="19"/>
  <c r="V41" i="19"/>
  <c r="G46" i="19"/>
  <c r="I46" i="19"/>
  <c r="K46" i="19"/>
  <c r="M46" i="19"/>
  <c r="O46" i="19"/>
  <c r="Q46" i="19"/>
  <c r="V46" i="19"/>
  <c r="G71" i="19"/>
  <c r="I71" i="19"/>
  <c r="K71" i="19"/>
  <c r="M71" i="19"/>
  <c r="O71" i="19"/>
  <c r="Q71" i="19"/>
  <c r="V71" i="19"/>
  <c r="G96" i="19"/>
  <c r="I96" i="19"/>
  <c r="K96" i="19"/>
  <c r="M96" i="19"/>
  <c r="O96" i="19"/>
  <c r="Q96" i="19"/>
  <c r="V96" i="19"/>
  <c r="G97" i="19"/>
  <c r="I97" i="19"/>
  <c r="G98" i="19"/>
  <c r="I98" i="19"/>
  <c r="K98" i="19"/>
  <c r="K97" i="19" s="1"/>
  <c r="M98" i="19"/>
  <c r="M97" i="19" s="1"/>
  <c r="O98" i="19"/>
  <c r="O97" i="19" s="1"/>
  <c r="Q98" i="19"/>
  <c r="Q97" i="19" s="1"/>
  <c r="V98" i="19"/>
  <c r="V97" i="19" s="1"/>
  <c r="G122" i="19"/>
  <c r="I122" i="19"/>
  <c r="I121" i="19" s="1"/>
  <c r="K122" i="19"/>
  <c r="K121" i="19" s="1"/>
  <c r="M122" i="19"/>
  <c r="M121" i="19" s="1"/>
  <c r="O122" i="19"/>
  <c r="O121" i="19" s="1"/>
  <c r="Q122" i="19"/>
  <c r="Q121" i="19" s="1"/>
  <c r="V122" i="19"/>
  <c r="V121" i="19" s="1"/>
  <c r="G137" i="19"/>
  <c r="G121" i="19" s="1"/>
  <c r="I137" i="19"/>
  <c r="K137" i="19"/>
  <c r="M137" i="19"/>
  <c r="O137" i="19"/>
  <c r="Q137" i="19"/>
  <c r="V137" i="19"/>
  <c r="G146" i="19"/>
  <c r="I146" i="19"/>
  <c r="K146" i="19"/>
  <c r="M146" i="19"/>
  <c r="O146" i="19"/>
  <c r="Q146" i="19"/>
  <c r="V146" i="19"/>
  <c r="G152" i="19"/>
  <c r="G151" i="19" s="1"/>
  <c r="I152" i="19"/>
  <c r="I151" i="19" s="1"/>
  <c r="K152" i="19"/>
  <c r="K151" i="19" s="1"/>
  <c r="M152" i="19"/>
  <c r="M151" i="19" s="1"/>
  <c r="O152" i="19"/>
  <c r="Q152" i="19"/>
  <c r="Q151" i="19" s="1"/>
  <c r="V152" i="19"/>
  <c r="V151" i="19" s="1"/>
  <c r="G153" i="19"/>
  <c r="I153" i="19"/>
  <c r="K153" i="19"/>
  <c r="M153" i="19"/>
  <c r="O153" i="19"/>
  <c r="O151" i="19" s="1"/>
  <c r="Q153" i="19"/>
  <c r="V153" i="19"/>
  <c r="G154" i="19"/>
  <c r="M154" i="19" s="1"/>
  <c r="I154" i="19"/>
  <c r="K154" i="19"/>
  <c r="O154" i="19"/>
  <c r="Q154" i="19"/>
  <c r="V154" i="19"/>
  <c r="G156" i="19"/>
  <c r="I156" i="19"/>
  <c r="K156" i="19"/>
  <c r="M156" i="19"/>
  <c r="O156" i="19"/>
  <c r="Q156" i="19"/>
  <c r="V156" i="19"/>
  <c r="AF158" i="19"/>
  <c r="G164" i="18"/>
  <c r="G9" i="18"/>
  <c r="I9" i="18"/>
  <c r="I8" i="18" s="1"/>
  <c r="K9" i="18"/>
  <c r="K8" i="18" s="1"/>
  <c r="M9" i="18"/>
  <c r="M8" i="18" s="1"/>
  <c r="O9" i="18"/>
  <c r="O8" i="18" s="1"/>
  <c r="Q9" i="18"/>
  <c r="Q8" i="18" s="1"/>
  <c r="V9" i="18"/>
  <c r="V8" i="18" s="1"/>
  <c r="G15" i="18"/>
  <c r="G8" i="18" s="1"/>
  <c r="I15" i="18"/>
  <c r="K15" i="18"/>
  <c r="M15" i="18"/>
  <c r="O15" i="18"/>
  <c r="Q15" i="18"/>
  <c r="V15" i="18"/>
  <c r="G18" i="18"/>
  <c r="G17" i="18" s="1"/>
  <c r="I18" i="18"/>
  <c r="I17" i="18" s="1"/>
  <c r="K18" i="18"/>
  <c r="K17" i="18" s="1"/>
  <c r="M18" i="18"/>
  <c r="O18" i="18"/>
  <c r="Q18" i="18"/>
  <c r="V18" i="18"/>
  <c r="G24" i="18"/>
  <c r="I24" i="18"/>
  <c r="K24" i="18"/>
  <c r="M24" i="18"/>
  <c r="O24" i="18"/>
  <c r="Q24" i="18"/>
  <c r="V24" i="18"/>
  <c r="G27" i="18"/>
  <c r="I27" i="18"/>
  <c r="K27" i="18"/>
  <c r="M27" i="18"/>
  <c r="O27" i="18"/>
  <c r="Q27" i="18"/>
  <c r="V27" i="18"/>
  <c r="G39" i="18"/>
  <c r="I39" i="18"/>
  <c r="K39" i="18"/>
  <c r="M39" i="18"/>
  <c r="O39" i="18"/>
  <c r="O17" i="18" s="1"/>
  <c r="Q39" i="18"/>
  <c r="V39" i="18"/>
  <c r="G51" i="18"/>
  <c r="I51" i="18"/>
  <c r="K51" i="18"/>
  <c r="M51" i="18"/>
  <c r="O51" i="18"/>
  <c r="Q51" i="18"/>
  <c r="Q17" i="18" s="1"/>
  <c r="V51" i="18"/>
  <c r="V17" i="18" s="1"/>
  <c r="G63" i="18"/>
  <c r="M63" i="18" s="1"/>
  <c r="I63" i="18"/>
  <c r="K63" i="18"/>
  <c r="O63" i="18"/>
  <c r="Q63" i="18"/>
  <c r="V63" i="18"/>
  <c r="G76" i="18"/>
  <c r="I76" i="18"/>
  <c r="K76" i="18"/>
  <c r="M76" i="18"/>
  <c r="O76" i="18"/>
  <c r="Q76" i="18"/>
  <c r="V76" i="18"/>
  <c r="G89" i="18"/>
  <c r="I89" i="18"/>
  <c r="K89" i="18"/>
  <c r="M89" i="18"/>
  <c r="O89" i="18"/>
  <c r="Q89" i="18"/>
  <c r="V89" i="18"/>
  <c r="G101" i="18"/>
  <c r="I101" i="18"/>
  <c r="K101" i="18"/>
  <c r="M101" i="18"/>
  <c r="O101" i="18"/>
  <c r="Q101" i="18"/>
  <c r="V101" i="18"/>
  <c r="G113" i="18"/>
  <c r="I113" i="18"/>
  <c r="K113" i="18"/>
  <c r="M113" i="18"/>
  <c r="O113" i="18"/>
  <c r="Q113" i="18"/>
  <c r="V113" i="18"/>
  <c r="G125" i="18"/>
  <c r="I125" i="18"/>
  <c r="K125" i="18"/>
  <c r="M125" i="18"/>
  <c r="O125" i="18"/>
  <c r="Q125" i="18"/>
  <c r="V125" i="18"/>
  <c r="G137" i="18"/>
  <c r="G136" i="18" s="1"/>
  <c r="I137" i="18"/>
  <c r="I136" i="18" s="1"/>
  <c r="K137" i="18"/>
  <c r="K136" i="18" s="1"/>
  <c r="M137" i="18"/>
  <c r="M136" i="18" s="1"/>
  <c r="O137" i="18"/>
  <c r="O136" i="18" s="1"/>
  <c r="Q137" i="18"/>
  <c r="Q136" i="18" s="1"/>
  <c r="V137" i="18"/>
  <c r="V136" i="18" s="1"/>
  <c r="G150" i="18"/>
  <c r="I150" i="18"/>
  <c r="K150" i="18"/>
  <c r="M150" i="18"/>
  <c r="O150" i="18"/>
  <c r="Q150" i="18"/>
  <c r="V150" i="18"/>
  <c r="AF164" i="18"/>
  <c r="G364" i="17"/>
  <c r="G9" i="17"/>
  <c r="I9" i="17"/>
  <c r="I8" i="17" s="1"/>
  <c r="K9" i="17"/>
  <c r="K8" i="17" s="1"/>
  <c r="M9" i="17"/>
  <c r="O9" i="17"/>
  <c r="O8" i="17" s="1"/>
  <c r="Q9" i="17"/>
  <c r="Q8" i="17" s="1"/>
  <c r="V9" i="17"/>
  <c r="V8" i="17" s="1"/>
  <c r="G34" i="17"/>
  <c r="I34" i="17"/>
  <c r="K34" i="17"/>
  <c r="M34" i="17"/>
  <c r="O34" i="17"/>
  <c r="Q34" i="17"/>
  <c r="V34" i="17"/>
  <c r="G59" i="17"/>
  <c r="G8" i="17" s="1"/>
  <c r="I59" i="17"/>
  <c r="K59" i="17"/>
  <c r="M59" i="17"/>
  <c r="O59" i="17"/>
  <c r="Q59" i="17"/>
  <c r="V59" i="17"/>
  <c r="G60" i="17"/>
  <c r="M60" i="17" s="1"/>
  <c r="I60" i="17"/>
  <c r="K60" i="17"/>
  <c r="O60" i="17"/>
  <c r="Q60" i="17"/>
  <c r="V60" i="17"/>
  <c r="G61" i="17"/>
  <c r="I61" i="17"/>
  <c r="K61" i="17"/>
  <c r="M61" i="17"/>
  <c r="O61" i="17"/>
  <c r="Q61" i="17"/>
  <c r="V61" i="17"/>
  <c r="G86" i="17"/>
  <c r="I86" i="17"/>
  <c r="K86" i="17"/>
  <c r="M86" i="17"/>
  <c r="O86" i="17"/>
  <c r="Q86" i="17"/>
  <c r="V86" i="17"/>
  <c r="G90" i="17"/>
  <c r="G89" i="17" s="1"/>
  <c r="I90" i="17"/>
  <c r="I89" i="17" s="1"/>
  <c r="K90" i="17"/>
  <c r="K89" i="17" s="1"/>
  <c r="M90" i="17"/>
  <c r="O90" i="17"/>
  <c r="O89" i="17" s="1"/>
  <c r="Q90" i="17"/>
  <c r="Q89" i="17" s="1"/>
  <c r="V90" i="17"/>
  <c r="V89" i="17" s="1"/>
  <c r="G115" i="17"/>
  <c r="M115" i="17" s="1"/>
  <c r="I115" i="17"/>
  <c r="K115" i="17"/>
  <c r="O115" i="17"/>
  <c r="Q115" i="17"/>
  <c r="V115" i="17"/>
  <c r="G116" i="17"/>
  <c r="I116" i="17"/>
  <c r="K116" i="17"/>
  <c r="M116" i="17"/>
  <c r="O116" i="17"/>
  <c r="Q116" i="17"/>
  <c r="V116" i="17"/>
  <c r="G123" i="17"/>
  <c r="I123" i="17"/>
  <c r="K123" i="17"/>
  <c r="M123" i="17"/>
  <c r="O123" i="17"/>
  <c r="Q123" i="17"/>
  <c r="V123" i="17"/>
  <c r="G124" i="17"/>
  <c r="I124" i="17"/>
  <c r="K124" i="17"/>
  <c r="M124" i="17"/>
  <c r="O124" i="17"/>
  <c r="Q124" i="17"/>
  <c r="V124" i="17"/>
  <c r="G145" i="17"/>
  <c r="I145" i="17"/>
  <c r="K145" i="17"/>
  <c r="M145" i="17"/>
  <c r="O145" i="17"/>
  <c r="Q145" i="17"/>
  <c r="V145" i="17"/>
  <c r="G146" i="17"/>
  <c r="M146" i="17" s="1"/>
  <c r="I146" i="17"/>
  <c r="K146" i="17"/>
  <c r="O146" i="17"/>
  <c r="Q146" i="17"/>
  <c r="V146" i="17"/>
  <c r="G167" i="17"/>
  <c r="I167" i="17"/>
  <c r="K167" i="17"/>
  <c r="M167" i="17"/>
  <c r="O167" i="17"/>
  <c r="Q167" i="17"/>
  <c r="V167" i="17"/>
  <c r="G189" i="17"/>
  <c r="I189" i="17"/>
  <c r="K189" i="17"/>
  <c r="M189" i="17"/>
  <c r="O189" i="17"/>
  <c r="Q189" i="17"/>
  <c r="V189" i="17"/>
  <c r="G214" i="17"/>
  <c r="I214" i="17"/>
  <c r="K214" i="17"/>
  <c r="M214" i="17"/>
  <c r="O214" i="17"/>
  <c r="Q214" i="17"/>
  <c r="V214" i="17"/>
  <c r="G217" i="17"/>
  <c r="M217" i="17" s="1"/>
  <c r="I217" i="17"/>
  <c r="K217" i="17"/>
  <c r="O217" i="17"/>
  <c r="Q217" i="17"/>
  <c r="V217" i="17"/>
  <c r="G243" i="17"/>
  <c r="G242" i="17" s="1"/>
  <c r="I243" i="17"/>
  <c r="I242" i="17" s="1"/>
  <c r="K243" i="17"/>
  <c r="K242" i="17" s="1"/>
  <c r="M243" i="17"/>
  <c r="M242" i="17" s="1"/>
  <c r="O243" i="17"/>
  <c r="O242" i="17" s="1"/>
  <c r="Q243" i="17"/>
  <c r="Q242" i="17" s="1"/>
  <c r="V243" i="17"/>
  <c r="V242" i="17" s="1"/>
  <c r="G245" i="17"/>
  <c r="G244" i="17" s="1"/>
  <c r="I245" i="17"/>
  <c r="I244" i="17" s="1"/>
  <c r="K245" i="17"/>
  <c r="K244" i="17" s="1"/>
  <c r="M245" i="17"/>
  <c r="M244" i="17" s="1"/>
  <c r="O245" i="17"/>
  <c r="O244" i="17" s="1"/>
  <c r="Q245" i="17"/>
  <c r="Q244" i="17" s="1"/>
  <c r="V245" i="17"/>
  <c r="G249" i="17"/>
  <c r="M249" i="17" s="1"/>
  <c r="I249" i="17"/>
  <c r="K249" i="17"/>
  <c r="O249" i="17"/>
  <c r="Q249" i="17"/>
  <c r="V249" i="17"/>
  <c r="G252" i="17"/>
  <c r="I252" i="17"/>
  <c r="K252" i="17"/>
  <c r="M252" i="17"/>
  <c r="O252" i="17"/>
  <c r="Q252" i="17"/>
  <c r="V252" i="17"/>
  <c r="G253" i="17"/>
  <c r="I253" i="17"/>
  <c r="K253" i="17"/>
  <c r="M253" i="17"/>
  <c r="O253" i="17"/>
  <c r="Q253" i="17"/>
  <c r="V253" i="17"/>
  <c r="G254" i="17"/>
  <c r="I254" i="17"/>
  <c r="K254" i="17"/>
  <c r="M254" i="17"/>
  <c r="O254" i="17"/>
  <c r="Q254" i="17"/>
  <c r="V254" i="17"/>
  <c r="V244" i="17" s="1"/>
  <c r="G257" i="17"/>
  <c r="M257" i="17" s="1"/>
  <c r="I257" i="17"/>
  <c r="K257" i="17"/>
  <c r="O257" i="17"/>
  <c r="Q257" i="17"/>
  <c r="V257" i="17"/>
  <c r="G258" i="17"/>
  <c r="I258" i="17"/>
  <c r="K258" i="17"/>
  <c r="M258" i="17"/>
  <c r="O258" i="17"/>
  <c r="Q258" i="17"/>
  <c r="V258" i="17"/>
  <c r="G259" i="17"/>
  <c r="I259" i="17"/>
  <c r="K259" i="17"/>
  <c r="M259" i="17"/>
  <c r="O259" i="17"/>
  <c r="Q259" i="17"/>
  <c r="V259" i="17"/>
  <c r="G262" i="17"/>
  <c r="I262" i="17"/>
  <c r="K262" i="17"/>
  <c r="M262" i="17"/>
  <c r="O262" i="17"/>
  <c r="Q262" i="17"/>
  <c r="V262" i="17"/>
  <c r="G263" i="17"/>
  <c r="I263" i="17"/>
  <c r="K263" i="17"/>
  <c r="O263" i="17"/>
  <c r="Q263" i="17"/>
  <c r="V263" i="17"/>
  <c r="G264" i="17"/>
  <c r="M264" i="17" s="1"/>
  <c r="M263" i="17" s="1"/>
  <c r="I264" i="17"/>
  <c r="K264" i="17"/>
  <c r="O264" i="17"/>
  <c r="Q264" i="17"/>
  <c r="V264" i="17"/>
  <c r="G265" i="17"/>
  <c r="I265" i="17"/>
  <c r="K265" i="17"/>
  <c r="M265" i="17"/>
  <c r="O265" i="17"/>
  <c r="Q265" i="17"/>
  <c r="V265" i="17"/>
  <c r="G268" i="17"/>
  <c r="G267" i="17" s="1"/>
  <c r="I268" i="17"/>
  <c r="I267" i="17" s="1"/>
  <c r="K268" i="17"/>
  <c r="K267" i="17" s="1"/>
  <c r="M268" i="17"/>
  <c r="M267" i="17" s="1"/>
  <c r="O268" i="17"/>
  <c r="O267" i="17" s="1"/>
  <c r="Q268" i="17"/>
  <c r="Q267" i="17" s="1"/>
  <c r="V268" i="17"/>
  <c r="V267" i="17" s="1"/>
  <c r="G270" i="17"/>
  <c r="I270" i="17"/>
  <c r="K270" i="17"/>
  <c r="G271" i="17"/>
  <c r="I271" i="17"/>
  <c r="K271" i="17"/>
  <c r="M271" i="17"/>
  <c r="O271" i="17"/>
  <c r="Q271" i="17"/>
  <c r="Q270" i="17" s="1"/>
  <c r="V271" i="17"/>
  <c r="V270" i="17" s="1"/>
  <c r="G315" i="17"/>
  <c r="I315" i="17"/>
  <c r="K315" i="17"/>
  <c r="M315" i="17"/>
  <c r="O315" i="17"/>
  <c r="Q315" i="17"/>
  <c r="V315" i="17"/>
  <c r="G334" i="17"/>
  <c r="M334" i="17" s="1"/>
  <c r="I334" i="17"/>
  <c r="K334" i="17"/>
  <c r="O334" i="17"/>
  <c r="O270" i="17" s="1"/>
  <c r="Q334" i="17"/>
  <c r="V334" i="17"/>
  <c r="G337" i="17"/>
  <c r="I337" i="17"/>
  <c r="K337" i="17"/>
  <c r="M337" i="17"/>
  <c r="O337" i="17"/>
  <c r="Q337" i="17"/>
  <c r="V337" i="17"/>
  <c r="G362" i="17"/>
  <c r="M362" i="17" s="1"/>
  <c r="I362" i="17"/>
  <c r="K362" i="17"/>
  <c r="O362" i="17"/>
  <c r="Q362" i="17"/>
  <c r="V362" i="17"/>
  <c r="AF364" i="17"/>
  <c r="G162" i="16"/>
  <c r="G9" i="16"/>
  <c r="I9" i="16"/>
  <c r="I8" i="16" s="1"/>
  <c r="K9" i="16"/>
  <c r="K8" i="16" s="1"/>
  <c r="M9" i="16"/>
  <c r="M8" i="16" s="1"/>
  <c r="O9" i="16"/>
  <c r="O8" i="16" s="1"/>
  <c r="Q9" i="16"/>
  <c r="Q8" i="16" s="1"/>
  <c r="V9" i="16"/>
  <c r="V8" i="16" s="1"/>
  <c r="G14" i="16"/>
  <c r="G8" i="16" s="1"/>
  <c r="I14" i="16"/>
  <c r="K14" i="16"/>
  <c r="M14" i="16"/>
  <c r="O14" i="16"/>
  <c r="Q14" i="16"/>
  <c r="V14" i="16"/>
  <c r="G21" i="16"/>
  <c r="AE162" i="16" s="1"/>
  <c r="I21" i="16"/>
  <c r="K21" i="16"/>
  <c r="M21" i="16"/>
  <c r="O21" i="16"/>
  <c r="Q21" i="16"/>
  <c r="V21" i="16"/>
  <c r="G30" i="16"/>
  <c r="I30" i="16"/>
  <c r="K30" i="16"/>
  <c r="M30" i="16"/>
  <c r="O30" i="16"/>
  <c r="Q30" i="16"/>
  <c r="V30" i="16"/>
  <c r="G37" i="16"/>
  <c r="I37" i="16"/>
  <c r="K37" i="16"/>
  <c r="M37" i="16"/>
  <c r="O37" i="16"/>
  <c r="Q37" i="16"/>
  <c r="V37" i="16"/>
  <c r="G44" i="16"/>
  <c r="I44" i="16"/>
  <c r="K44" i="16"/>
  <c r="M44" i="16"/>
  <c r="O44" i="16"/>
  <c r="Q44" i="16"/>
  <c r="V44" i="16"/>
  <c r="G67" i="16"/>
  <c r="I67" i="16"/>
  <c r="K67" i="16"/>
  <c r="M67" i="16"/>
  <c r="O67" i="16"/>
  <c r="Q67" i="16"/>
  <c r="V67" i="16"/>
  <c r="G100" i="16"/>
  <c r="I100" i="16"/>
  <c r="K100" i="16"/>
  <c r="M100" i="16"/>
  <c r="O100" i="16"/>
  <c r="Q100" i="16"/>
  <c r="V100" i="16"/>
  <c r="G101" i="16"/>
  <c r="I101" i="16"/>
  <c r="G102" i="16"/>
  <c r="I102" i="16"/>
  <c r="K102" i="16"/>
  <c r="K101" i="16" s="1"/>
  <c r="M102" i="16"/>
  <c r="M101" i="16" s="1"/>
  <c r="O102" i="16"/>
  <c r="O101" i="16" s="1"/>
  <c r="Q102" i="16"/>
  <c r="Q101" i="16" s="1"/>
  <c r="V102" i="16"/>
  <c r="V101" i="16" s="1"/>
  <c r="G126" i="16"/>
  <c r="G125" i="16" s="1"/>
  <c r="I126" i="16"/>
  <c r="I125" i="16" s="1"/>
  <c r="K126" i="16"/>
  <c r="K125" i="16" s="1"/>
  <c r="M126" i="16"/>
  <c r="M125" i="16" s="1"/>
  <c r="O126" i="16"/>
  <c r="O125" i="16" s="1"/>
  <c r="Q126" i="16"/>
  <c r="Q125" i="16" s="1"/>
  <c r="V126" i="16"/>
  <c r="V125" i="16" s="1"/>
  <c r="G137" i="16"/>
  <c r="I137" i="16"/>
  <c r="K137" i="16"/>
  <c r="M137" i="16"/>
  <c r="O137" i="16"/>
  <c r="Q137" i="16"/>
  <c r="V137" i="16"/>
  <c r="G148" i="16"/>
  <c r="I148" i="16"/>
  <c r="K148" i="16"/>
  <c r="M148" i="16"/>
  <c r="O148" i="16"/>
  <c r="Q148" i="16"/>
  <c r="V148" i="16"/>
  <c r="G156" i="16"/>
  <c r="G155" i="16" s="1"/>
  <c r="I156" i="16"/>
  <c r="I155" i="16" s="1"/>
  <c r="K156" i="16"/>
  <c r="K155" i="16" s="1"/>
  <c r="M156" i="16"/>
  <c r="M155" i="16" s="1"/>
  <c r="O156" i="16"/>
  <c r="O155" i="16" s="1"/>
  <c r="Q156" i="16"/>
  <c r="Q155" i="16" s="1"/>
  <c r="V156" i="16"/>
  <c r="V155" i="16" s="1"/>
  <c r="G157" i="16"/>
  <c r="I157" i="16"/>
  <c r="K157" i="16"/>
  <c r="M157" i="16"/>
  <c r="O157" i="16"/>
  <c r="Q157" i="16"/>
  <c r="V157" i="16"/>
  <c r="G158" i="16"/>
  <c r="M158" i="16" s="1"/>
  <c r="I158" i="16"/>
  <c r="K158" i="16"/>
  <c r="O158" i="16"/>
  <c r="Q158" i="16"/>
  <c r="V158" i="16"/>
  <c r="G160" i="16"/>
  <c r="I160" i="16"/>
  <c r="K160" i="16"/>
  <c r="M160" i="16"/>
  <c r="O160" i="16"/>
  <c r="Q160" i="16"/>
  <c r="V160" i="16"/>
  <c r="AF162" i="16"/>
  <c r="G207" i="15"/>
  <c r="G9" i="15"/>
  <c r="I9" i="15"/>
  <c r="I8" i="15" s="1"/>
  <c r="K9" i="15"/>
  <c r="K8" i="15" s="1"/>
  <c r="M9" i="15"/>
  <c r="O9" i="15"/>
  <c r="O8" i="15" s="1"/>
  <c r="Q9" i="15"/>
  <c r="Q8" i="15" s="1"/>
  <c r="V9" i="15"/>
  <c r="V8" i="15" s="1"/>
  <c r="G17" i="15"/>
  <c r="G8" i="15" s="1"/>
  <c r="I17" i="15"/>
  <c r="K17" i="15"/>
  <c r="O17" i="15"/>
  <c r="Q17" i="15"/>
  <c r="V17" i="15"/>
  <c r="G21" i="15"/>
  <c r="G20" i="15" s="1"/>
  <c r="I21" i="15"/>
  <c r="I20" i="15" s="1"/>
  <c r="K21" i="15"/>
  <c r="K20" i="15" s="1"/>
  <c r="M21" i="15"/>
  <c r="O21" i="15"/>
  <c r="Q21" i="15"/>
  <c r="V21" i="15"/>
  <c r="G29" i="15"/>
  <c r="I29" i="15"/>
  <c r="K29" i="15"/>
  <c r="M29" i="15"/>
  <c r="O29" i="15"/>
  <c r="Q29" i="15"/>
  <c r="V29" i="15"/>
  <c r="G33" i="15"/>
  <c r="I33" i="15"/>
  <c r="K33" i="15"/>
  <c r="M33" i="15"/>
  <c r="O33" i="15"/>
  <c r="Q33" i="15"/>
  <c r="V33" i="15"/>
  <c r="G45" i="15"/>
  <c r="I45" i="15"/>
  <c r="K45" i="15"/>
  <c r="M45" i="15"/>
  <c r="O45" i="15"/>
  <c r="O20" i="15" s="1"/>
  <c r="Q45" i="15"/>
  <c r="V45" i="15"/>
  <c r="G57" i="15"/>
  <c r="I57" i="15"/>
  <c r="K57" i="15"/>
  <c r="M57" i="15"/>
  <c r="O57" i="15"/>
  <c r="Q57" i="15"/>
  <c r="Q20" i="15" s="1"/>
  <c r="V57" i="15"/>
  <c r="V20" i="15" s="1"/>
  <c r="G69" i="15"/>
  <c r="M69" i="15" s="1"/>
  <c r="I69" i="15"/>
  <c r="K69" i="15"/>
  <c r="O69" i="15"/>
  <c r="Q69" i="15"/>
  <c r="V69" i="15"/>
  <c r="G81" i="15"/>
  <c r="I81" i="15"/>
  <c r="K81" i="15"/>
  <c r="M81" i="15"/>
  <c r="O81" i="15"/>
  <c r="Q81" i="15"/>
  <c r="V81" i="15"/>
  <c r="G93" i="15"/>
  <c r="M93" i="15" s="1"/>
  <c r="I93" i="15"/>
  <c r="K93" i="15"/>
  <c r="O93" i="15"/>
  <c r="Q93" i="15"/>
  <c r="V93" i="15"/>
  <c r="G105" i="15"/>
  <c r="I105" i="15"/>
  <c r="K105" i="15"/>
  <c r="M105" i="15"/>
  <c r="O105" i="15"/>
  <c r="Q105" i="15"/>
  <c r="V105" i="15"/>
  <c r="G117" i="15"/>
  <c r="I117" i="15"/>
  <c r="K117" i="15"/>
  <c r="M117" i="15"/>
  <c r="O117" i="15"/>
  <c r="Q117" i="15"/>
  <c r="V117" i="15"/>
  <c r="G130" i="15"/>
  <c r="I130" i="15"/>
  <c r="K130" i="15"/>
  <c r="M130" i="15"/>
  <c r="O130" i="15"/>
  <c r="Q130" i="15"/>
  <c r="V130" i="15"/>
  <c r="G142" i="15"/>
  <c r="I142" i="15"/>
  <c r="K142" i="15"/>
  <c r="M142" i="15"/>
  <c r="O142" i="15"/>
  <c r="Q142" i="15"/>
  <c r="V142" i="15"/>
  <c r="G154" i="15"/>
  <c r="I154" i="15"/>
  <c r="K154" i="15"/>
  <c r="M154" i="15"/>
  <c r="O154" i="15"/>
  <c r="Q154" i="15"/>
  <c r="V154" i="15"/>
  <c r="G167" i="15"/>
  <c r="I167" i="15"/>
  <c r="K167" i="15"/>
  <c r="M167" i="15"/>
  <c r="O167" i="15"/>
  <c r="Q167" i="15"/>
  <c r="V167" i="15"/>
  <c r="G178" i="15"/>
  <c r="M178" i="15" s="1"/>
  <c r="I178" i="15"/>
  <c r="K178" i="15"/>
  <c r="O178" i="15"/>
  <c r="Q178" i="15"/>
  <c r="V178" i="15"/>
  <c r="G192" i="15"/>
  <c r="G191" i="15" s="1"/>
  <c r="I192" i="15"/>
  <c r="I191" i="15" s="1"/>
  <c r="K192" i="15"/>
  <c r="K191" i="15" s="1"/>
  <c r="O192" i="15"/>
  <c r="O191" i="15" s="1"/>
  <c r="Q192" i="15"/>
  <c r="Q191" i="15" s="1"/>
  <c r="V192" i="15"/>
  <c r="V191" i="15" s="1"/>
  <c r="AF207" i="15"/>
  <c r="G448" i="14"/>
  <c r="G9" i="14"/>
  <c r="G8" i="14" s="1"/>
  <c r="I9" i="14"/>
  <c r="I8" i="14" s="1"/>
  <c r="K9" i="14"/>
  <c r="K8" i="14" s="1"/>
  <c r="M9" i="14"/>
  <c r="M8" i="14" s="1"/>
  <c r="O9" i="14"/>
  <c r="O8" i="14" s="1"/>
  <c r="Q9" i="14"/>
  <c r="Q8" i="14" s="1"/>
  <c r="V9" i="14"/>
  <c r="V8" i="14" s="1"/>
  <c r="G40" i="14"/>
  <c r="I40" i="14"/>
  <c r="K40" i="14"/>
  <c r="M40" i="14"/>
  <c r="O40" i="14"/>
  <c r="Q40" i="14"/>
  <c r="V40" i="14"/>
  <c r="G71" i="14"/>
  <c r="AE448" i="14" s="1"/>
  <c r="I71" i="14"/>
  <c r="K71" i="14"/>
  <c r="M71" i="14"/>
  <c r="O71" i="14"/>
  <c r="Q71" i="14"/>
  <c r="V71" i="14"/>
  <c r="G102" i="14"/>
  <c r="I102" i="14"/>
  <c r="K102" i="14"/>
  <c r="M102" i="14"/>
  <c r="O102" i="14"/>
  <c r="Q102" i="14"/>
  <c r="V102" i="14"/>
  <c r="G103" i="14"/>
  <c r="I103" i="14"/>
  <c r="K103" i="14"/>
  <c r="M103" i="14"/>
  <c r="O103" i="14"/>
  <c r="Q103" i="14"/>
  <c r="V103" i="14"/>
  <c r="G134" i="14"/>
  <c r="I134" i="14"/>
  <c r="K134" i="14"/>
  <c r="M134" i="14"/>
  <c r="O134" i="14"/>
  <c r="Q134" i="14"/>
  <c r="V134" i="14"/>
  <c r="G137" i="14"/>
  <c r="G138" i="14"/>
  <c r="I138" i="14"/>
  <c r="I137" i="14" s="1"/>
  <c r="K138" i="14"/>
  <c r="K137" i="14" s="1"/>
  <c r="M138" i="14"/>
  <c r="O138" i="14"/>
  <c r="O137" i="14" s="1"/>
  <c r="Q138" i="14"/>
  <c r="Q137" i="14" s="1"/>
  <c r="V138" i="14"/>
  <c r="V137" i="14" s="1"/>
  <c r="G169" i="14"/>
  <c r="M169" i="14" s="1"/>
  <c r="I169" i="14"/>
  <c r="K169" i="14"/>
  <c r="O169" i="14"/>
  <c r="Q169" i="14"/>
  <c r="V169" i="14"/>
  <c r="G170" i="14"/>
  <c r="I170" i="14"/>
  <c r="K170" i="14"/>
  <c r="M170" i="14"/>
  <c r="O170" i="14"/>
  <c r="Q170" i="14"/>
  <c r="V170" i="14"/>
  <c r="G183" i="14"/>
  <c r="I183" i="14"/>
  <c r="K183" i="14"/>
  <c r="M183" i="14"/>
  <c r="O183" i="14"/>
  <c r="Q183" i="14"/>
  <c r="V183" i="14"/>
  <c r="G184" i="14"/>
  <c r="I184" i="14"/>
  <c r="K184" i="14"/>
  <c r="M184" i="14"/>
  <c r="O184" i="14"/>
  <c r="Q184" i="14"/>
  <c r="V184" i="14"/>
  <c r="G205" i="14"/>
  <c r="I205" i="14"/>
  <c r="K205" i="14"/>
  <c r="M205" i="14"/>
  <c r="O205" i="14"/>
  <c r="Q205" i="14"/>
  <c r="V205" i="14"/>
  <c r="G206" i="14"/>
  <c r="I206" i="14"/>
  <c r="K206" i="14"/>
  <c r="M206" i="14"/>
  <c r="O206" i="14"/>
  <c r="Q206" i="14"/>
  <c r="V206" i="14"/>
  <c r="G227" i="14"/>
  <c r="I227" i="14"/>
  <c r="K227" i="14"/>
  <c r="M227" i="14"/>
  <c r="O227" i="14"/>
  <c r="Q227" i="14"/>
  <c r="V227" i="14"/>
  <c r="G249" i="14"/>
  <c r="I249" i="14"/>
  <c r="K249" i="14"/>
  <c r="M249" i="14"/>
  <c r="O249" i="14"/>
  <c r="Q249" i="14"/>
  <c r="V249" i="14"/>
  <c r="G280" i="14"/>
  <c r="I280" i="14"/>
  <c r="K280" i="14"/>
  <c r="M280" i="14"/>
  <c r="O280" i="14"/>
  <c r="Q280" i="14"/>
  <c r="V280" i="14"/>
  <c r="G283" i="14"/>
  <c r="M283" i="14" s="1"/>
  <c r="I283" i="14"/>
  <c r="K283" i="14"/>
  <c r="O283" i="14"/>
  <c r="Q283" i="14"/>
  <c r="V283" i="14"/>
  <c r="G315" i="14"/>
  <c r="G314" i="14" s="1"/>
  <c r="I315" i="14"/>
  <c r="I314" i="14" s="1"/>
  <c r="K315" i="14"/>
  <c r="K314" i="14" s="1"/>
  <c r="M315" i="14"/>
  <c r="M314" i="14" s="1"/>
  <c r="O315" i="14"/>
  <c r="O314" i="14" s="1"/>
  <c r="Q315" i="14"/>
  <c r="Q314" i="14" s="1"/>
  <c r="V315" i="14"/>
  <c r="V314" i="14" s="1"/>
  <c r="G316" i="14"/>
  <c r="G317" i="14"/>
  <c r="I317" i="14"/>
  <c r="I316" i="14" s="1"/>
  <c r="K317" i="14"/>
  <c r="K316" i="14" s="1"/>
  <c r="M317" i="14"/>
  <c r="O317" i="14"/>
  <c r="O316" i="14" s="1"/>
  <c r="Q317" i="14"/>
  <c r="Q316" i="14" s="1"/>
  <c r="V317" i="14"/>
  <c r="G322" i="14"/>
  <c r="I322" i="14"/>
  <c r="K322" i="14"/>
  <c r="M322" i="14"/>
  <c r="O322" i="14"/>
  <c r="Q322" i="14"/>
  <c r="V322" i="14"/>
  <c r="G325" i="14"/>
  <c r="I325" i="14"/>
  <c r="K325" i="14"/>
  <c r="M325" i="14"/>
  <c r="O325" i="14"/>
  <c r="Q325" i="14"/>
  <c r="V325" i="14"/>
  <c r="G326" i="14"/>
  <c r="I326" i="14"/>
  <c r="K326" i="14"/>
  <c r="M326" i="14"/>
  <c r="O326" i="14"/>
  <c r="Q326" i="14"/>
  <c r="V326" i="14"/>
  <c r="G327" i="14"/>
  <c r="I327" i="14"/>
  <c r="K327" i="14"/>
  <c r="M327" i="14"/>
  <c r="O327" i="14"/>
  <c r="Q327" i="14"/>
  <c r="V327" i="14"/>
  <c r="V316" i="14" s="1"/>
  <c r="G330" i="14"/>
  <c r="M330" i="14" s="1"/>
  <c r="I330" i="14"/>
  <c r="K330" i="14"/>
  <c r="O330" i="14"/>
  <c r="Q330" i="14"/>
  <c r="V330" i="14"/>
  <c r="G331" i="14"/>
  <c r="I331" i="14"/>
  <c r="K331" i="14"/>
  <c r="M331" i="14"/>
  <c r="O331" i="14"/>
  <c r="Q331" i="14"/>
  <c r="V331" i="14"/>
  <c r="G335" i="14"/>
  <c r="I335" i="14"/>
  <c r="K335" i="14"/>
  <c r="M335" i="14"/>
  <c r="O335" i="14"/>
  <c r="Q335" i="14"/>
  <c r="V335" i="14"/>
  <c r="G338" i="14"/>
  <c r="I338" i="14"/>
  <c r="K338" i="14"/>
  <c r="M338" i="14"/>
  <c r="O338" i="14"/>
  <c r="Q338" i="14"/>
  <c r="V338" i="14"/>
  <c r="G339" i="14"/>
  <c r="I339" i="14"/>
  <c r="K339" i="14"/>
  <c r="O339" i="14"/>
  <c r="Q339" i="14"/>
  <c r="V339" i="14"/>
  <c r="G340" i="14"/>
  <c r="M340" i="14" s="1"/>
  <c r="M339" i="14" s="1"/>
  <c r="I340" i="14"/>
  <c r="K340" i="14"/>
  <c r="O340" i="14"/>
  <c r="Q340" i="14"/>
  <c r="V340" i="14"/>
  <c r="G341" i="14"/>
  <c r="I341" i="14"/>
  <c r="K341" i="14"/>
  <c r="M341" i="14"/>
  <c r="O341" i="14"/>
  <c r="Q341" i="14"/>
  <c r="V341" i="14"/>
  <c r="G343" i="14"/>
  <c r="G344" i="14"/>
  <c r="I344" i="14"/>
  <c r="I343" i="14" s="1"/>
  <c r="K344" i="14"/>
  <c r="K343" i="14" s="1"/>
  <c r="M344" i="14"/>
  <c r="M343" i="14" s="1"/>
  <c r="O344" i="14"/>
  <c r="O343" i="14" s="1"/>
  <c r="Q344" i="14"/>
  <c r="Q343" i="14" s="1"/>
  <c r="V344" i="14"/>
  <c r="V343" i="14" s="1"/>
  <c r="G346" i="14"/>
  <c r="I346" i="14"/>
  <c r="K346" i="14"/>
  <c r="G347" i="14"/>
  <c r="I347" i="14"/>
  <c r="K347" i="14"/>
  <c r="M347" i="14"/>
  <c r="O347" i="14"/>
  <c r="Q347" i="14"/>
  <c r="Q346" i="14" s="1"/>
  <c r="V347" i="14"/>
  <c r="V346" i="14" s="1"/>
  <c r="G395" i="14"/>
  <c r="I395" i="14"/>
  <c r="K395" i="14"/>
  <c r="M395" i="14"/>
  <c r="O395" i="14"/>
  <c r="O346" i="14" s="1"/>
  <c r="Q395" i="14"/>
  <c r="V395" i="14"/>
  <c r="G412" i="14"/>
  <c r="I412" i="14"/>
  <c r="K412" i="14"/>
  <c r="M412" i="14"/>
  <c r="O412" i="14"/>
  <c r="Q412" i="14"/>
  <c r="V412" i="14"/>
  <c r="G415" i="14"/>
  <c r="I415" i="14"/>
  <c r="K415" i="14"/>
  <c r="M415" i="14"/>
  <c r="O415" i="14"/>
  <c r="Q415" i="14"/>
  <c r="V415" i="14"/>
  <c r="G446" i="14"/>
  <c r="M446" i="14" s="1"/>
  <c r="M346" i="14" s="1"/>
  <c r="I446" i="14"/>
  <c r="K446" i="14"/>
  <c r="O446" i="14"/>
  <c r="Q446" i="14"/>
  <c r="V446" i="14"/>
  <c r="AF448" i="14"/>
  <c r="G180" i="13"/>
  <c r="G9" i="13"/>
  <c r="G8" i="13" s="1"/>
  <c r="I9" i="13"/>
  <c r="I8" i="13" s="1"/>
  <c r="K9" i="13"/>
  <c r="K8" i="13" s="1"/>
  <c r="O9" i="13"/>
  <c r="O8" i="13" s="1"/>
  <c r="Q9" i="13"/>
  <c r="Q8" i="13" s="1"/>
  <c r="V9" i="13"/>
  <c r="V8" i="13" s="1"/>
  <c r="G14" i="13"/>
  <c r="AE180" i="13" s="1"/>
  <c r="I14" i="13"/>
  <c r="K14" i="13"/>
  <c r="M14" i="13"/>
  <c r="O14" i="13"/>
  <c r="Q14" i="13"/>
  <c r="V14" i="13"/>
  <c r="G27" i="13"/>
  <c r="I27" i="13"/>
  <c r="K27" i="13"/>
  <c r="M27" i="13"/>
  <c r="O27" i="13"/>
  <c r="Q27" i="13"/>
  <c r="V27" i="13"/>
  <c r="G38" i="13"/>
  <c r="I38" i="13"/>
  <c r="K38" i="13"/>
  <c r="M38" i="13"/>
  <c r="O38" i="13"/>
  <c r="Q38" i="13"/>
  <c r="V38" i="13"/>
  <c r="G45" i="13"/>
  <c r="I45" i="13"/>
  <c r="K45" i="13"/>
  <c r="M45" i="13"/>
  <c r="O45" i="13"/>
  <c r="Q45" i="13"/>
  <c r="V45" i="13"/>
  <c r="G50" i="13"/>
  <c r="I50" i="13"/>
  <c r="K50" i="13"/>
  <c r="M50" i="13"/>
  <c r="O50" i="13"/>
  <c r="Q50" i="13"/>
  <c r="V50" i="13"/>
  <c r="G79" i="13"/>
  <c r="I79" i="13"/>
  <c r="K79" i="13"/>
  <c r="M79" i="13"/>
  <c r="O79" i="13"/>
  <c r="Q79" i="13"/>
  <c r="V79" i="13"/>
  <c r="G108" i="13"/>
  <c r="I108" i="13"/>
  <c r="K108" i="13"/>
  <c r="M108" i="13"/>
  <c r="O108" i="13"/>
  <c r="Q108" i="13"/>
  <c r="V108" i="13"/>
  <c r="G109" i="13"/>
  <c r="G110" i="13"/>
  <c r="I110" i="13"/>
  <c r="I109" i="13" s="1"/>
  <c r="K110" i="13"/>
  <c r="K109" i="13" s="1"/>
  <c r="M110" i="13"/>
  <c r="M109" i="13" s="1"/>
  <c r="O110" i="13"/>
  <c r="O109" i="13" s="1"/>
  <c r="Q110" i="13"/>
  <c r="Q109" i="13" s="1"/>
  <c r="V110" i="13"/>
  <c r="V109" i="13" s="1"/>
  <c r="G137" i="13"/>
  <c r="G138" i="13"/>
  <c r="I138" i="13"/>
  <c r="I137" i="13" s="1"/>
  <c r="K138" i="13"/>
  <c r="K137" i="13" s="1"/>
  <c r="M138" i="13"/>
  <c r="O138" i="13"/>
  <c r="O137" i="13" s="1"/>
  <c r="Q138" i="13"/>
  <c r="Q137" i="13" s="1"/>
  <c r="V138" i="13"/>
  <c r="V137" i="13" s="1"/>
  <c r="G155" i="13"/>
  <c r="I155" i="13"/>
  <c r="K155" i="13"/>
  <c r="M155" i="13"/>
  <c r="O155" i="13"/>
  <c r="Q155" i="13"/>
  <c r="V155" i="13"/>
  <c r="G168" i="13"/>
  <c r="M168" i="13" s="1"/>
  <c r="I168" i="13"/>
  <c r="K168" i="13"/>
  <c r="O168" i="13"/>
  <c r="Q168" i="13"/>
  <c r="V168" i="13"/>
  <c r="G174" i="13"/>
  <c r="G173" i="13" s="1"/>
  <c r="I174" i="13"/>
  <c r="I173" i="13" s="1"/>
  <c r="K174" i="13"/>
  <c r="K173" i="13" s="1"/>
  <c r="M174" i="13"/>
  <c r="M173" i="13" s="1"/>
  <c r="O174" i="13"/>
  <c r="O173" i="13" s="1"/>
  <c r="Q174" i="13"/>
  <c r="Q173" i="13" s="1"/>
  <c r="V174" i="13"/>
  <c r="V173" i="13" s="1"/>
  <c r="G175" i="13"/>
  <c r="I175" i="13"/>
  <c r="K175" i="13"/>
  <c r="M175" i="13"/>
  <c r="O175" i="13"/>
  <c r="Q175" i="13"/>
  <c r="V175" i="13"/>
  <c r="G176" i="13"/>
  <c r="M176" i="13" s="1"/>
  <c r="I176" i="13"/>
  <c r="K176" i="13"/>
  <c r="O176" i="13"/>
  <c r="Q176" i="13"/>
  <c r="V176" i="13"/>
  <c r="G178" i="13"/>
  <c r="I178" i="13"/>
  <c r="K178" i="13"/>
  <c r="M178" i="13"/>
  <c r="O178" i="13"/>
  <c r="Q178" i="13"/>
  <c r="V178" i="13"/>
  <c r="AF180" i="13"/>
  <c r="G22" i="12"/>
  <c r="BA19" i="12"/>
  <c r="BA13" i="12"/>
  <c r="G9" i="12"/>
  <c r="I9" i="12"/>
  <c r="I8" i="12" s="1"/>
  <c r="K9" i="12"/>
  <c r="K8" i="12" s="1"/>
  <c r="M9" i="12"/>
  <c r="O9" i="12"/>
  <c r="O8" i="12" s="1"/>
  <c r="Q9" i="12"/>
  <c r="Q8" i="12" s="1"/>
  <c r="V9" i="12"/>
  <c r="V8" i="12" s="1"/>
  <c r="G12" i="12"/>
  <c r="G8" i="12" s="1"/>
  <c r="I12" i="12"/>
  <c r="K12" i="12"/>
  <c r="O12" i="12"/>
  <c r="Q12" i="12"/>
  <c r="V12" i="12"/>
  <c r="G14" i="12"/>
  <c r="I14" i="12"/>
  <c r="K14" i="12"/>
  <c r="M14" i="12"/>
  <c r="O14" i="12"/>
  <c r="Q14" i="12"/>
  <c r="V14" i="12"/>
  <c r="G17" i="12"/>
  <c r="I17" i="12"/>
  <c r="G18" i="12"/>
  <c r="I18" i="12"/>
  <c r="K18" i="12"/>
  <c r="K17" i="12" s="1"/>
  <c r="M18" i="12"/>
  <c r="M17" i="12" s="1"/>
  <c r="O18" i="12"/>
  <c r="O17" i="12" s="1"/>
  <c r="Q18" i="12"/>
  <c r="Q17" i="12" s="1"/>
  <c r="V18" i="12"/>
  <c r="V17" i="12" s="1"/>
  <c r="G20" i="12"/>
  <c r="I20" i="12"/>
  <c r="K20" i="12"/>
  <c r="M20" i="12"/>
  <c r="O20" i="12"/>
  <c r="Q20" i="12"/>
  <c r="V20" i="12"/>
  <c r="AE22" i="12"/>
  <c r="AF22" i="12"/>
  <c r="I20" i="1"/>
  <c r="I19" i="1"/>
  <c r="I18" i="1"/>
  <c r="I17" i="1"/>
  <c r="I16" i="1"/>
  <c r="I200" i="1"/>
  <c r="J199" i="1" s="1"/>
  <c r="AZ150" i="1"/>
  <c r="AZ149" i="1"/>
  <c r="AZ147" i="1"/>
  <c r="AZ144" i="1"/>
  <c r="AZ143" i="1"/>
  <c r="AZ141" i="1"/>
  <c r="AZ140" i="1"/>
  <c r="AZ138" i="1"/>
  <c r="AZ137" i="1"/>
  <c r="AZ135" i="1"/>
  <c r="AZ133" i="1"/>
  <c r="AZ132" i="1"/>
  <c r="AZ131" i="1"/>
  <c r="AZ129" i="1"/>
  <c r="AZ126" i="1"/>
  <c r="AZ124" i="1"/>
  <c r="AZ120" i="1"/>
  <c r="AZ119" i="1"/>
  <c r="AZ117" i="1"/>
  <c r="AZ116" i="1"/>
  <c r="AZ114" i="1"/>
  <c r="AZ113" i="1"/>
  <c r="AZ112" i="1"/>
  <c r="AZ110" i="1"/>
  <c r="AZ109" i="1"/>
  <c r="AZ107" i="1"/>
  <c r="AZ105" i="1"/>
  <c r="AZ104" i="1"/>
  <c r="AZ102" i="1"/>
  <c r="AZ100" i="1"/>
  <c r="AZ99" i="1"/>
  <c r="AZ97" i="1"/>
  <c r="AZ96" i="1"/>
  <c r="AZ94" i="1"/>
  <c r="AZ93" i="1"/>
  <c r="AZ91" i="1"/>
  <c r="AZ89" i="1"/>
  <c r="AZ88" i="1"/>
  <c r="AZ87" i="1"/>
  <c r="AZ86" i="1"/>
  <c r="AZ85" i="1"/>
  <c r="AZ84" i="1"/>
  <c r="AZ81" i="1"/>
  <c r="AZ79" i="1"/>
  <c r="AZ78" i="1"/>
  <c r="AZ76" i="1"/>
  <c r="AZ74" i="1"/>
  <c r="F71" i="1"/>
  <c r="G71" i="1"/>
  <c r="G25" i="1" s="1"/>
  <c r="A25"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H71" i="1" s="1"/>
  <c r="J186" i="1" l="1"/>
  <c r="J189" i="1"/>
  <c r="J188" i="1"/>
  <c r="J190" i="1"/>
  <c r="J191" i="1"/>
  <c r="J187" i="1"/>
  <c r="J193" i="1"/>
  <c r="J194" i="1"/>
  <c r="J195" i="1"/>
  <c r="J196" i="1"/>
  <c r="J192" i="1"/>
  <c r="J197" i="1"/>
  <c r="J198" i="1"/>
  <c r="G26" i="1"/>
  <c r="A26" i="1"/>
  <c r="G28" i="1"/>
  <c r="G23" i="1"/>
  <c r="M21" i="33"/>
  <c r="G21" i="33"/>
  <c r="M101" i="32"/>
  <c r="M295" i="32"/>
  <c r="M268" i="32"/>
  <c r="M21" i="30"/>
  <c r="AE171" i="30"/>
  <c r="M89" i="29"/>
  <c r="G270" i="29"/>
  <c r="M21" i="27"/>
  <c r="G21" i="27"/>
  <c r="M101" i="26"/>
  <c r="M294" i="26"/>
  <c r="M268" i="26"/>
  <c r="G294" i="26"/>
  <c r="AE392" i="26"/>
  <c r="M21" i="24"/>
  <c r="AE156" i="24"/>
  <c r="M89" i="23"/>
  <c r="M243" i="23"/>
  <c r="M242" i="23" s="1"/>
  <c r="M111" i="22"/>
  <c r="M8" i="22"/>
  <c r="M17" i="21"/>
  <c r="AE177" i="21"/>
  <c r="M95" i="20"/>
  <c r="M281" i="20"/>
  <c r="G95" i="20"/>
  <c r="M17" i="18"/>
  <c r="AE164" i="18"/>
  <c r="M89" i="17"/>
  <c r="M8" i="17"/>
  <c r="M270" i="17"/>
  <c r="AE364" i="17"/>
  <c r="M20" i="15"/>
  <c r="AE207" i="15"/>
  <c r="M17" i="15"/>
  <c r="M8" i="15" s="1"/>
  <c r="M192" i="15"/>
  <c r="M191" i="15" s="1"/>
  <c r="M137" i="14"/>
  <c r="M316" i="14"/>
  <c r="M137" i="13"/>
  <c r="M9" i="13"/>
  <c r="M8" i="13" s="1"/>
  <c r="M12" i="12"/>
  <c r="M8" i="12" s="1"/>
  <c r="I39" i="1"/>
  <c r="I71" i="1" s="1"/>
  <c r="J61" i="1" s="1"/>
  <c r="I21" i="1"/>
  <c r="J28" i="1"/>
  <c r="J26" i="1"/>
  <c r="G38" i="1"/>
  <c r="F38" i="1"/>
  <c r="J23" i="1"/>
  <c r="J24" i="1"/>
  <c r="J25" i="1"/>
  <c r="J27" i="1"/>
  <c r="E24" i="1"/>
  <c r="E26" i="1"/>
  <c r="J200" i="1" l="1"/>
  <c r="J47" i="1"/>
  <c r="J64" i="1"/>
  <c r="J62" i="1"/>
  <c r="J51" i="1"/>
  <c r="J40" i="1"/>
  <c r="J43" i="1"/>
  <c r="J66" i="1"/>
  <c r="J48" i="1"/>
  <c r="J63" i="1"/>
  <c r="A23" i="1"/>
  <c r="J56" i="1"/>
  <c r="J58" i="1"/>
  <c r="J41" i="1"/>
  <c r="J67" i="1"/>
  <c r="J70" i="1"/>
  <c r="J49" i="1"/>
  <c r="J52" i="1"/>
  <c r="J59" i="1"/>
  <c r="J68" i="1"/>
  <c r="J60" i="1"/>
  <c r="J50" i="1"/>
  <c r="J39" i="1"/>
  <c r="J71" i="1" s="1"/>
  <c r="J65" i="1"/>
  <c r="J54" i="1"/>
  <c r="J57" i="1"/>
  <c r="J46" i="1"/>
  <c r="J69" i="1"/>
  <c r="J55" i="1"/>
  <c r="J53" i="1"/>
  <c r="J44" i="1"/>
  <c r="J45" i="1"/>
  <c r="G24" i="1" l="1"/>
  <c r="A27" i="1" s="1"/>
  <c r="A24" i="1"/>
  <c r="G29" i="1" l="1"/>
  <c r="G27" i="1" s="1"/>
  <c r="A29"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1.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2.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3.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<sst xmlns="http://schemas.openxmlformats.org/spreadsheetml/2006/main" count="14106" uniqueCount="1064">
  <si>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</si>
  <si>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</si>
  <si>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</si>
  <si>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</si>
  <si>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</si>
  <si>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</si>
  <si>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</si>
  <si>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</si>
  <si>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</si>
  <si>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</si>
  <si>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</si>
  <si>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</si>
  <si>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</si>
  <si>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</si>
  <si>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</si>
  <si>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</si>
  <si>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</si>
  <si>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</si>
  <si>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</si>
  <si>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</si>
  <si>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</si>
  <si>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</si>
  <si>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</si>
  <si>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</si>
  <si>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</si>
  <si>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</si>
  <si>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</si>
  <si>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</si>
  <si>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</si>
  <si>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</si>
  <si>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</si>
  <si>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</si>
  <si>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</si>
  <si>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</si>
  <si>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</si>
  <si>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</si>
  <si>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</si>
  <si>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</si>
  <si>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</si>
  <si>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</si>
  <si>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</si>
  <si>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</si>
  <si>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</si>
  <si>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0104</t>
  </si>
  <si>
    <t>Výměna otvorových výplní  v BD Křídlovická 54, 56, 58, 60, 62, 64, 66</t>
  </si>
  <si>
    <t>Statutární město Brno - MČ Brno-střed</t>
  </si>
  <si>
    <t>Dominikánská 2</t>
  </si>
  <si>
    <t>Brno</t>
  </si>
  <si>
    <t>60169</t>
  </si>
  <si>
    <t>44992785</t>
  </si>
  <si>
    <t>CZ44992785</t>
  </si>
  <si>
    <t>Stavba</t>
  </si>
  <si>
    <t>Ostatní a vedlejší náklady</t>
  </si>
  <si>
    <t>00</t>
  </si>
  <si>
    <t>Vedlejší a ostatní náklady</t>
  </si>
  <si>
    <t>Stavební objekt</t>
  </si>
  <si>
    <t>Křídl 54-01</t>
  </si>
  <si>
    <t>Křídlovická č.p. 54</t>
  </si>
  <si>
    <t>1</t>
  </si>
  <si>
    <t>Bourací práce</t>
  </si>
  <si>
    <t>2</t>
  </si>
  <si>
    <t>Nové konstrukce</t>
  </si>
  <si>
    <t>3</t>
  </si>
  <si>
    <t>Výrobky</t>
  </si>
  <si>
    <t>Křídl 56-02</t>
  </si>
  <si>
    <t>Křídlovická č.p. 56</t>
  </si>
  <si>
    <t>1.01 - Bourací práce</t>
  </si>
  <si>
    <t>1.02 - Nové konstrukce</t>
  </si>
  <si>
    <t>1.03 - Výrobky</t>
  </si>
  <si>
    <t>Křídl 58-03</t>
  </si>
  <si>
    <t>Křídlovická č.p. 58</t>
  </si>
  <si>
    <t>Křídl 60-04</t>
  </si>
  <si>
    <t>Křídlovická č.p. 60</t>
  </si>
  <si>
    <t>Křídl 62-05</t>
  </si>
  <si>
    <t>Křídlovická č.p. 62</t>
  </si>
  <si>
    <t>Křídl 64-06</t>
  </si>
  <si>
    <t>Křídlovická č.p. 64</t>
  </si>
  <si>
    <t>Křídl 66-07</t>
  </si>
  <si>
    <t>Křídlovická č.p.66</t>
  </si>
  <si>
    <t>Celkem za stavbu</t>
  </si>
  <si>
    <t>CZK</t>
  </si>
  <si>
    <t>#POPS</t>
  </si>
  <si>
    <t>Popis stavby: 0104 - Výměna otvorových výplní  v BD Křídlovická 54, 56, 58, 60, 62, 64, 66</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</si>
  <si>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</si>
  <si>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</si>
  <si>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</si>
  <si>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</si>
  <si>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</si>
  <si>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</si>
  <si>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</si>
  <si>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</si>
  <si>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</si>
  <si>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</si>
  <si>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</si>
  <si>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</si>
  <si>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</si>
  <si>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</si>
  <si>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</si>
  <si>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</si>
  <si>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</si>
  <si>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</si>
  <si>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</si>
  <si>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</si>
  <si>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</si>
  <si>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</si>
  <si>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</si>
  <si>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</si>
  <si>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</si>
  <si>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</si>
  <si>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</si>
  <si>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</si>
  <si>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</si>
  <si>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</si>
  <si>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</si>
  <si>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</si>
  <si>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</si>
  <si>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</si>
  <si>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</si>
  <si>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</si>
  <si>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</si>
  <si>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</si>
  <si>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</si>
  <si>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</si>
  <si>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</si>
  <si>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</si>
  <si>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</si>
  <si>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</si>
  <si>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Rozpočet slouží výhradně a pouze pro výběr zhotovitele. Množství v položkách je předpokládané a řídí se po vzoru vyhláškou č. 169/2016 Sb. Zhotovitel je povinen zkontrolovat rozpočet a doplnit chybějící položky v rámci připomínek. V opačném případě je zhotovitel povinen upozornit zadavatele na případné nedostatky. Ceny v nabídce musí vycházet nejen z předloženého soupisu výkonů, ale i ze znalosti celého projektu. Prostudování kompletní dokumentace je nedílnou součástí a podmínkou předložení nabídky. Veškeré konstrukce se dodávají jako plně funkční celek.</t>
  </si>
  <si>
    <t>POZNÁMKA - VYSVĚTLENÍ POJMU:</t>
  </si>
  <si>
    <t>D+M v položkách uvádí: D = dodávka - nákup a dovoz daného materiálu,  M = montáž daného materiálu.</t>
  </si>
  <si>
    <t>#POPO</t>
  </si>
  <si>
    <t>Popis objektu: 00 - Vedlejší a ostatní náklady</t>
  </si>
  <si>
    <t>#POPR</t>
  </si>
  <si>
    <t>Popis rozpočtu: 00 - Vedlejší a ostatní náklady</t>
  </si>
  <si>
    <t>Popis objektu: Křídl 54-01 - Křídlovická č.p. 54</t>
  </si>
  <si>
    <t>Popis rozpočtu: 1 - Bourací práce</t>
  </si>
  <si>
    <t>Popis rozpočtu: 2 - Nové konstrukce</t>
  </si>
  <si>
    <t>Popis rozpočtu: 3 - Výrobky</t>
  </si>
  <si>
    <t>Popis objektu: Křídl 56-02 - Křídlovická č.p. 56</t>
  </si>
  <si>
    <t>Popis rozpočtu: 1 - 1.01 - Bourací práce</t>
  </si>
  <si>
    <t>Popis rozpočtu: 2 - 1.02 - Nové konstrukce</t>
  </si>
  <si>
    <t>Popis rozpočtu: 3 - 1.03 - Výrobky</t>
  </si>
  <si>
    <t>Popis objektu: Křídl 58-03 - Křídlovická č.p. 58</t>
  </si>
  <si>
    <t>Popis objektu: Křídl 60-04 - Křídlovická č.p. 60</t>
  </si>
  <si>
    <t>Popis objektu: Křídl 62-05 - Křídlovická č.p. 62</t>
  </si>
  <si>
    <t>Popis objektu: Křídl 64-06 - Křídlovická č.p. 64</t>
  </si>
  <si>
    <t>Popis objektu: Křídl 66-07 - Křídlovická č.p.66</t>
  </si>
  <si>
    <t>Rekapitulace dílů</t>
  </si>
  <si>
    <t>Typ dílu</t>
  </si>
  <si>
    <t>61</t>
  </si>
  <si>
    <t>Úprava povrchů vnitřních</t>
  </si>
  <si>
    <t>62</t>
  </si>
  <si>
    <t>Úprava povrchů vnějších</t>
  </si>
  <si>
    <t>9</t>
  </si>
  <si>
    <t>Ostatní konstrukce a práce, bourání</t>
  </si>
  <si>
    <t>Ostatní konstrukce, bourání</t>
  </si>
  <si>
    <t>94</t>
  </si>
  <si>
    <t>Lešení a stavební výtahy</t>
  </si>
  <si>
    <t>95</t>
  </si>
  <si>
    <t>Dokončovací konstrukce na pozemních stavbách</t>
  </si>
  <si>
    <t>997</t>
  </si>
  <si>
    <t>Přesun sutě</t>
  </si>
  <si>
    <t>998</t>
  </si>
  <si>
    <t>Přesun hmot</t>
  </si>
  <si>
    <t>764</t>
  </si>
  <si>
    <t>Konstrukce klempířské</t>
  </si>
  <si>
    <t>766</t>
  </si>
  <si>
    <t>Konstrukce truhlářské</t>
  </si>
  <si>
    <t>767</t>
  </si>
  <si>
    <t>Konstrukce zámečnické</t>
  </si>
  <si>
    <t>784</t>
  </si>
  <si>
    <t>Dokončovací práce - malby a tapety</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</si>
  <si>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</si>
  <si>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</si>
  <si>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</si>
  <si>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</si>
  <si>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</si>
  <si>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</si>
  <si>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</si>
  <si>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</si>
  <si>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</si>
  <si>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</si>
  <si>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</si>
  <si>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</si>
  <si>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</si>
  <si>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</si>
  <si>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</si>
  <si>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</si>
  <si>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</si>
  <si>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</si>
  <si>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</si>
  <si>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</si>
  <si>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</si>
  <si>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</si>
  <si>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</si>
  <si>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</si>
  <si>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</si>
  <si>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</si>
  <si>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</si>
  <si>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</si>
  <si>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</si>
  <si>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</si>
  <si>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</si>
  <si>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</si>
  <si>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</si>
  <si>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</si>
  <si>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</si>
  <si>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24/ I</t>
  </si>
  <si>
    <t>Indiv</t>
  </si>
  <si>
    <t>VRN</t>
  </si>
  <si>
    <t>Běžná</t>
  </si>
  <si>
    <t>POL99_8</t>
  </si>
  <si>
    <t>Veškeré náklady spojené s vybudováním, provozem a odstraněním zařízení staveniště.</t>
  </si>
  <si>
    <t>POP</t>
  </si>
  <si>
    <t>Položka obsahuje i případné oplocení, lávky, ochranu dřevin apod.</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</si>
  <si>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</si>
  <si>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</si>
  <si>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</si>
  <si>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</si>
  <si>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</si>
  <si>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</si>
  <si>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Položka obsahuje i náklady na koordinaci prací  - činnost koordinátora dle smlouvy o dílo : 1</t>
  </si>
  <si>
    <t>VV</t>
  </si>
  <si>
    <t>005241010R</t>
  </si>
  <si>
    <t xml:space="preserve">Dokumentace skutečného provedení </t>
  </si>
  <si>
    <t>Náklady na vyhotovení dokumentace skutečného provedení stavby a její předání objednateli v požadované formě a požadovaném počtu.</t>
  </si>
  <si>
    <t>0052001</t>
  </si>
  <si>
    <t>Náklady na vypracování dílenské dokumentace otvorových výplní</t>
  </si>
  <si>
    <t>soubor</t>
  </si>
  <si>
    <t>Vlastní</t>
  </si>
  <si>
    <t>SUM</t>
  </si>
  <si>
    <t>END</t>
  </si>
  <si>
    <t>Položkový soupis prací a dodávek</t>
  </si>
  <si>
    <t>962081141</t>
  </si>
  <si>
    <t>Bourání příček nebo přizdívek ze skleněných tvárnic, tl. přes 100 do 150 mm</t>
  </si>
  <si>
    <t>m2</t>
  </si>
  <si>
    <t>URS</t>
  </si>
  <si>
    <t>ÚRS 24 01</t>
  </si>
  <si>
    <t>Práce</t>
  </si>
  <si>
    <t>POL1_1</t>
  </si>
  <si>
    <t xml:space="preserve">Vybourání luxferových světlíků na schodišti - (dl x v x p) : </t>
  </si>
  <si>
    <t xml:space="preserve">sklobeton - 2000x800 mm : </t>
  </si>
  <si>
    <t xml:space="preserve">(2,00)*0,80*9 : </t>
  </si>
  <si>
    <t>14,4</t>
  </si>
  <si>
    <t>968062244</t>
  </si>
  <si>
    <t>Vybourání dřevěných rámů oken s křídly, dveřních zárubní, vrat, stěn, ostění nebo obkladů rámů oken, s křídly jednoduchých, plochy do 1 m2</t>
  </si>
  <si>
    <t xml:space="preserve">Výměna vnějších výplní - (dl x v x p) : </t>
  </si>
  <si>
    <t xml:space="preserve">okno  - 680x760 mm : </t>
  </si>
  <si>
    <t xml:space="preserve">(0,68)*0,76*2 : </t>
  </si>
  <si>
    <t xml:space="preserve">okno  - 1020x760 mm : </t>
  </si>
  <si>
    <t xml:space="preserve">(1,02)*0,76*4 : </t>
  </si>
  <si>
    <t xml:space="preserve">okno  - 1000x760 mm : </t>
  </si>
  <si>
    <t xml:space="preserve">(1,00)*0,76*1 : </t>
  </si>
  <si>
    <t xml:space="preserve">okno  - 900x760 mm : </t>
  </si>
  <si>
    <t xml:space="preserve">(0,90)*0,76*2 : </t>
  </si>
  <si>
    <t xml:space="preserve">okno  - 480x830 mm : </t>
  </si>
  <si>
    <t xml:space="preserve">(0,48)*0,83*6 : </t>
  </si>
  <si>
    <t>8,653</t>
  </si>
  <si>
    <t>968062246</t>
  </si>
  <si>
    <t>Vybourání dřevěných rámů oken s křídly, dveřních zárubní, vrat, stěn, ostění nebo obkladů rámů oken, s křídly jednoduchých, plochy do 4 m2</t>
  </si>
  <si>
    <t xml:space="preserve">okno  - 1500x1550 mm : </t>
  </si>
  <si>
    <t xml:space="preserve">(1,50)*1,55*18 : </t>
  </si>
  <si>
    <t xml:space="preserve">okno  - 2190x1550 mm : </t>
  </si>
  <si>
    <t xml:space="preserve">(2,19)*1,55*12 : </t>
  </si>
  <si>
    <t xml:space="preserve">okno  - 1430x1550 mm : </t>
  </si>
  <si>
    <t xml:space="preserve">(1,43)*1,55*6 : </t>
  </si>
  <si>
    <t xml:space="preserve">balkonové okno - 1500x2400 mm : </t>
  </si>
  <si>
    <t xml:space="preserve">(1,50)*2,40*6 : </t>
  </si>
  <si>
    <t>117,483</t>
  </si>
  <si>
    <t>968062247</t>
  </si>
  <si>
    <t>Vybourání dřevěných rámů oken s křídly, dveřních zárubní, vrat, stěn, ostění nebo obkladů rámů oken, s křídly jednoduchých, plochy přes 4 m2</t>
  </si>
  <si>
    <t xml:space="preserve">balkonové okno - 2200x2400 mm : </t>
  </si>
  <si>
    <t xml:space="preserve">(2,20)*2,4*6 : </t>
  </si>
  <si>
    <t xml:space="preserve">(2,20)*2,40*6 : </t>
  </si>
  <si>
    <t>63,36</t>
  </si>
  <si>
    <t>968072456</t>
  </si>
  <si>
    <t>Vybourání kovových rámů oken s křídly, dveřních zárubní, vrat, stěn, ostění nebo obkladů dveřních, zárubní, plochy přes 2 m2</t>
  </si>
  <si>
    <t xml:space="preserve">Výměna vchodových dveří - (dl x v x p) : </t>
  </si>
  <si>
    <t xml:space="preserve">vchodové dveře - 2055x2120 mm : </t>
  </si>
  <si>
    <t xml:space="preserve">(2,055)*2,12*1 : </t>
  </si>
  <si>
    <t>4,357</t>
  </si>
  <si>
    <t>978013191</t>
  </si>
  <si>
    <t>Otlučení vápenných nebo vápenocementových omítek vnitřních ploch stěn s vyškrabáním spar, s, očištěním zdiva, v rozsahu přes 50 do 100 %</t>
  </si>
  <si>
    <t xml:space="preserve">Výměna vnějších výplní - plocha vnitřního ostění - (dl x š x p) : </t>
  </si>
  <si>
    <t xml:space="preserve">(0,68+0,76*2)*0,41*2 : </t>
  </si>
  <si>
    <t xml:space="preserve">(1,02+0,76*2)*0,41*4 : </t>
  </si>
  <si>
    <t xml:space="preserve">(1,00+0,76*2)*0,41*1 : </t>
  </si>
  <si>
    <t xml:space="preserve">(0,90+0,76*2)*0,41*2 : </t>
  </si>
  <si>
    <t xml:space="preserve">(2,055+2,12*2)*0,23*1 : </t>
  </si>
  <si>
    <t xml:space="preserve">(1,50+1,55*2)*0,28*18 : </t>
  </si>
  <si>
    <t xml:space="preserve">(2,20+2,40*2)*0,28*6 : </t>
  </si>
  <si>
    <t xml:space="preserve">(2,19+1,55*2)*0,28*12 : </t>
  </si>
  <si>
    <t xml:space="preserve">(1,43+1,55*2)*0,28*6 : </t>
  </si>
  <si>
    <t xml:space="preserve">(0,48+0,83*2)*0,28*6 : </t>
  </si>
  <si>
    <t xml:space="preserve">(1,50+2,40*2)*0,28*6 : </t>
  </si>
  <si>
    <t xml:space="preserve">(2,00+0,80*2)*0,41*9 : </t>
  </si>
  <si>
    <t>109,986</t>
  </si>
  <si>
    <t>978036191</t>
  </si>
  <si>
    <t>Otlučení cementových omítek vnějších ploch s vyškrabáním spar zdiva a s očištěním povrchu, v rozsahu, přes 80 do 100 %</t>
  </si>
  <si>
    <t xml:space="preserve">Výměna vnějších výplní - plocha vnějšího ostění - (dl x š x p) : </t>
  </si>
  <si>
    <t xml:space="preserve">(0,68+0,76*2)*0,15*2 : </t>
  </si>
  <si>
    <t xml:space="preserve">(1,02+0,76*2)*0,15*4 : </t>
  </si>
  <si>
    <t xml:space="preserve">(1+0,76*2)*0,15*1 : </t>
  </si>
  <si>
    <t xml:space="preserve">(0,9+0,76*2)*0,15*2 : </t>
  </si>
  <si>
    <t xml:space="preserve">(2,055+2,12*2)*0,33*1 : </t>
  </si>
  <si>
    <t xml:space="preserve">(1,50+1,55*2)*0,25*18 : </t>
  </si>
  <si>
    <t xml:space="preserve">(2,20+2,40*2)*0,25*6 : </t>
  </si>
  <si>
    <t xml:space="preserve">(2,19+1,55*2)*0,25*12 : </t>
  </si>
  <si>
    <t xml:space="preserve">(1,43+1,55*2)*0,25*6 : </t>
  </si>
  <si>
    <t xml:space="preserve">(0,48+0,83*2)*0,25*6 : </t>
  </si>
  <si>
    <t xml:space="preserve">(1,50+2,40*2)*0,25*6 : </t>
  </si>
  <si>
    <t xml:space="preserve">(2,00+0,80*2)*0,22*9 : </t>
  </si>
  <si>
    <t>89,518</t>
  </si>
  <si>
    <t>950 R01</t>
  </si>
  <si>
    <t>Průběžný úklid bytového domu</t>
  </si>
  <si>
    <t>POL1_</t>
  </si>
  <si>
    <t>764002851</t>
  </si>
  <si>
    <t>Demontáž klempířských konstrukcí oplechování parapetů do suti</t>
  </si>
  <si>
    <t>m</t>
  </si>
  <si>
    <t>POL1_7</t>
  </si>
  <si>
    <t xml:space="preserve">Výměna vnějších výplní - vnější parapet - (dl x p) : </t>
  </si>
  <si>
    <t xml:space="preserve">(0,68)*2 : </t>
  </si>
  <si>
    <t xml:space="preserve">(1,02)*4 : </t>
  </si>
  <si>
    <t xml:space="preserve">(1,00)*1 : </t>
  </si>
  <si>
    <t xml:space="preserve">(0,90)*2 : </t>
  </si>
  <si>
    <t xml:space="preserve">(1,50)*18 : </t>
  </si>
  <si>
    <t xml:space="preserve">(2,20)*6 : </t>
  </si>
  <si>
    <t xml:space="preserve">(2,19)*12 : </t>
  </si>
  <si>
    <t xml:space="preserve">(1,43)*6 : </t>
  </si>
  <si>
    <t xml:space="preserve">(0,48)*6 : </t>
  </si>
  <si>
    <t xml:space="preserve">(1,50)*6 : </t>
  </si>
  <si>
    <t xml:space="preserve">(2,00)*9 : </t>
  </si>
  <si>
    <t>126,38</t>
  </si>
  <si>
    <t>766691811</t>
  </si>
  <si>
    <t>Demontáž parapetních desek šířky do 300 mm</t>
  </si>
  <si>
    <t xml:space="preserve">Výměna vnějších výplní - vnitřní parapet - (dl x p) : </t>
  </si>
  <si>
    <t>100,14</t>
  </si>
  <si>
    <t>766691812</t>
  </si>
  <si>
    <t>Demontáž parapetních desek šířky přes 300 mm</t>
  </si>
  <si>
    <t>26,24</t>
  </si>
  <si>
    <t>766691915</t>
  </si>
  <si>
    <t>Ostatní práce vyvěšení nebo zavěšení křídel dřevěných dveřních, plochy přes 2 m2</t>
  </si>
  <si>
    <t>kus</t>
  </si>
  <si>
    <t xml:space="preserve">Výměna vchodových dveří - (p) : </t>
  </si>
  <si>
    <t xml:space="preserve">1 : </t>
  </si>
  <si>
    <t>997013217</t>
  </si>
  <si>
    <t>Vnitrostaveništní doprava suti a vybouraných hmot vodorovně do 50 m s naložením ručně pro budovy a, haly výšky přes 21 do 24 m</t>
  </si>
  <si>
    <t>t</t>
  </si>
  <si>
    <t>997013501</t>
  </si>
  <si>
    <t>Odvoz suti a vybouraných hmot na skládku nebo meziskládku se složením, na vzdálenost do 1 km</t>
  </si>
  <si>
    <t>997013509</t>
  </si>
  <si>
    <t>Odvoz suti a vybouraných hmot na skládku nebo meziskládku se složením, na vzdálenost Příplatek k, ceně za každý další započatý 1 km přes 1 km</t>
  </si>
  <si>
    <t>17,524*14</t>
  </si>
  <si>
    <t>997013871</t>
  </si>
  <si>
    <t>Poplatek za uložení stavebního odpadu na recyklační skládce (skládkovné) směsného stavebního a, demoličního zatříděného do Katalogu odpadů pod kódem 17 09 04</t>
  </si>
  <si>
    <t>619991011</t>
  </si>
  <si>
    <t>Zakrytí vnitřních ploch před znečištěním fólií včetně pozdějšího odkrytí samostatných konstrukcí a, prvků</t>
  </si>
  <si>
    <t xml:space="preserve">Výměna vnějších výplní - zakrytí výplní při opravě omítek ostění - (dl x v x p) : </t>
  </si>
  <si>
    <t xml:space="preserve">okno plastové - 680x760 mm : </t>
  </si>
  <si>
    <t xml:space="preserve">okno plastové - 1020x760 mm : </t>
  </si>
  <si>
    <t xml:space="preserve">okno plastové - 1000x760 mm : </t>
  </si>
  <si>
    <t xml:space="preserve">okno plastové - 900x760 mm : </t>
  </si>
  <si>
    <t xml:space="preserve">hliníkové vchodové dveře - 2055x2120 mm : </t>
  </si>
  <si>
    <t xml:space="preserve">okno plastové - 1500x1550 mm : </t>
  </si>
  <si>
    <t xml:space="preserve">okno plastové - 2000x800 mm : </t>
  </si>
  <si>
    <t xml:space="preserve">(2,00)*0,80*5 : </t>
  </si>
  <si>
    <t xml:space="preserve">(2,00)*0,80*4 : </t>
  </si>
  <si>
    <t xml:space="preserve">plastové balkonové okno - 2200x2400 mm : </t>
  </si>
  <si>
    <t xml:space="preserve">okno plastové - 2190x1550 mm : </t>
  </si>
  <si>
    <t xml:space="preserve">okno plastové - 1430x1550 mm : </t>
  </si>
  <si>
    <t xml:space="preserve">okno plastové - 480x830 mm : </t>
  </si>
  <si>
    <t xml:space="preserve">plastové balkonové okno - 1500x2400 mm : </t>
  </si>
  <si>
    <t>208,253</t>
  </si>
  <si>
    <t>612131101</t>
  </si>
  <si>
    <t>Podkladní a spojovací vrstva vnitřních omítaných ploch cementový postřik nanášený ručně celoplošně, stěn</t>
  </si>
  <si>
    <t xml:space="preserve">Výměna vnějších výplní - oprava vnitřního ostění - (dl x š x p) : </t>
  </si>
  <si>
    <t xml:space="preserve">(1,50+1,55*2)*0,43*18 : </t>
  </si>
  <si>
    <t xml:space="preserve">(2,00+0,80*2)*0,43*5 : </t>
  </si>
  <si>
    <t xml:space="preserve">(2,00+0,80*2)*0,43*4 : </t>
  </si>
  <si>
    <t xml:space="preserve">(2,20+2,40*2)*0,43*6 : </t>
  </si>
  <si>
    <t xml:space="preserve">(2,19+1,55*2)*0,43*12 : </t>
  </si>
  <si>
    <t xml:space="preserve">(1,43+1,55*2)*0,43*6 : </t>
  </si>
  <si>
    <t xml:space="preserve">(0,48+0,83*2)*0,43*6 : </t>
  </si>
  <si>
    <t xml:space="preserve">(1,50+2,40*2)*0,43*6 : </t>
  </si>
  <si>
    <t>156,849</t>
  </si>
  <si>
    <t>612142001</t>
  </si>
  <si>
    <t>Potažení vnitřních ploch pletivem v ploše nebo pruzích, na plném podkladu sklovláknitým vtlačením do, tmelu stěn</t>
  </si>
  <si>
    <t>612325302</t>
  </si>
  <si>
    <t>Vápenocementová omítka ostění nebo nadpraží štuková</t>
  </si>
  <si>
    <t>622143004</t>
  </si>
  <si>
    <t>Montáž omítkových profilů plastových, pozinkovaných nebo dřevěných upevněných vtlačením do podkladní, vrstvy nebo přibitím začišťovacích samolepících pro vytvoření dilatujícího spoje s okenním rámem</t>
  </si>
  <si>
    <t xml:space="preserve">Výměna vnějších výplní - začišťovací lišta - (dl x p) : </t>
  </si>
  <si>
    <t xml:space="preserve">(0,68+0,76*2)*2 : </t>
  </si>
  <si>
    <t xml:space="preserve">(1,02+0,76*2)*4 : </t>
  </si>
  <si>
    <t xml:space="preserve">(1,00+0,76*2)*1 : </t>
  </si>
  <si>
    <t xml:space="preserve">(0,90+0,76*2)*2 : </t>
  </si>
  <si>
    <t xml:space="preserve">(2,055+2,12*2)*1 : </t>
  </si>
  <si>
    <t xml:space="preserve">(1,50+1,55*2)*18 : </t>
  </si>
  <si>
    <t xml:space="preserve">(2,00+0,80*2)*5 : </t>
  </si>
  <si>
    <t xml:space="preserve">(2,00+0,80*2)*4 : </t>
  </si>
  <si>
    <t xml:space="preserve">(2,20+2,40*2)*6 : </t>
  </si>
  <si>
    <t xml:space="preserve">(2,19+1,55*2)*12 : </t>
  </si>
  <si>
    <t xml:space="preserve">(1,43+1,55*2)*6 : </t>
  </si>
  <si>
    <t xml:space="preserve">(0,48+0,83*2)*6 : </t>
  </si>
  <si>
    <t xml:space="preserve">(1,50+2,40*2)*6 : </t>
  </si>
  <si>
    <t>368,715</t>
  </si>
  <si>
    <t>59051516</t>
  </si>
  <si>
    <t>profil začišťovací PVC pro ostění vnitřních omítek</t>
  </si>
  <si>
    <t>Specifikace</t>
  </si>
  <si>
    <t>POL3_0</t>
  </si>
  <si>
    <t xml:space="preserve">368,715*1,1 'Přepočtené koeficientem množství : </t>
  </si>
  <si>
    <t>405,587</t>
  </si>
  <si>
    <t>622131101</t>
  </si>
  <si>
    <t>Podkladní a spojovací vrstva vnějších omítaných ploch cementový postřik nanášený ručně celoplošně, stěn</t>
  </si>
  <si>
    <t xml:space="preserve">Výměna vnějších výplní - oprava vnějšího ostění - (dl x š x p) : </t>
  </si>
  <si>
    <t xml:space="preserve">(1,00+0,76*2)*0,15*1 : </t>
  </si>
  <si>
    <t xml:space="preserve">(0,90+0,76*2)*0,15*2 : </t>
  </si>
  <si>
    <t xml:space="preserve">(1,50+1,55*2)*0,10*18 : </t>
  </si>
  <si>
    <t xml:space="preserve">(2,00+0,80*2)*0,10*5 : </t>
  </si>
  <si>
    <t xml:space="preserve">(2,00+0,80*2)*0,10*4 : </t>
  </si>
  <si>
    <t xml:space="preserve">(2,20+2,40*2)*0,10*6 : </t>
  </si>
  <si>
    <t xml:space="preserve">(2,19+1,55*2)*0,10*12 : </t>
  </si>
  <si>
    <t xml:space="preserve">(1,43+1,55*2)*0,10*6 : </t>
  </si>
  <si>
    <t xml:space="preserve">(0,48+0,83*2)*0,10*6 : </t>
  </si>
  <si>
    <t xml:space="preserve">(1,50+2,40*2)*0,10*6 : </t>
  </si>
  <si>
    <t>39,415</t>
  </si>
  <si>
    <t>622142001</t>
  </si>
  <si>
    <t>Pletivo vnějších ploch v ploše nebo pruzích, na plném podkladu sklovláknité vtlačené do tmelu stěn</t>
  </si>
  <si>
    <t>622151021</t>
  </si>
  <si>
    <t>Penetrační nátěr vnějších pastovitých tenkovrstvých omítek mozaikových akrylátový stěn</t>
  </si>
  <si>
    <t>5,365</t>
  </si>
  <si>
    <t>622511112</t>
  </si>
  <si>
    <t>Omítka tenkovrstvá akrylátová vnějších ploch probarvená bez penetrace mozaiková střednězrnná stěn</t>
  </si>
  <si>
    <t>622151031</t>
  </si>
  <si>
    <t>Penetrační nátěr vnějších pastovitých tenkovrstvých omítek silikonový stěn</t>
  </si>
  <si>
    <t>34,05</t>
  </si>
  <si>
    <t>622531012</t>
  </si>
  <si>
    <t>Omítka tenkovrstvá silikonová vnějších ploch probarvená bez penetrace zatíraná (škrábaná), zrnitost, 1,5 mm stěn</t>
  </si>
  <si>
    <t>622212061</t>
  </si>
  <si>
    <t>Montáž kontaktního zateplení vnějšího ostění, nadpraží nebo parapetu lepením z polystyrenových desek, (dodávka ve specifikaci) hloubky špalet přes 200 do 400 mm, tloušťky desek přes 40 do 80 mm</t>
  </si>
  <si>
    <t xml:space="preserve">Výměna vnějších výplní - zateplení vnějšího ostění - (dl x p) : </t>
  </si>
  <si>
    <t>340,5</t>
  </si>
  <si>
    <t>28375933</t>
  </si>
  <si>
    <t>deska EPS 70 fasádní ?=0,039 tl 50mm</t>
  </si>
  <si>
    <t xml:space="preserve">Výměna vnějších výplní - zateplení vnějšího ostění - (dl x š x p) : </t>
  </si>
  <si>
    <t xml:space="preserve">34,05*1,08 'Přepočtené koeficientem množství : </t>
  </si>
  <si>
    <t>36,774</t>
  </si>
  <si>
    <t>59051476</t>
  </si>
  <si>
    <t>profil začišťovací PVC 9mm s výztužnou tkaninou pro ostění ETICS</t>
  </si>
  <si>
    <t>629991012</t>
  </si>
  <si>
    <t>Zakrytí vnějších ploch před znečištěním včetně pozdějšího odkrytí výplní otvorů a svislých ploch, fólií přilepenou na začišťovací lištu</t>
  </si>
  <si>
    <t>9000R1</t>
  </si>
  <si>
    <t>Zednické výpomoci a pomocné práce</t>
  </si>
  <si>
    <t>941211111</t>
  </si>
  <si>
    <t>Lešení řadové rámové lehké pracovní s podlahami s provozním zatížením tř. 3 do 200 kg/m2 šířky tř., SW06 od 0,6 do 0,9 m výšky do 10 m montáž</t>
  </si>
  <si>
    <t xml:space="preserve">Venkovní lešení - (dl x v x p) : </t>
  </si>
  <si>
    <t xml:space="preserve">(11,83+2,00*2)*(19,50+1,50)*1 : </t>
  </si>
  <si>
    <t xml:space="preserve">(18,78+2,00*2)*(19,50+1,50)*2 : </t>
  </si>
  <si>
    <t>1289,19</t>
  </si>
  <si>
    <t>941211211</t>
  </si>
  <si>
    <t>Lešení řadové rámové lehké pracovní s podlahami s provozním zatížením tř. 3 do 200 kg/m2 šířky tř., SW06 od 0,6 do 0,9 m výšky do 10 m příplatek za každý den použití</t>
  </si>
  <si>
    <t xml:space="preserve">1289,19*60 'Přepočtené koeficientem množství : </t>
  </si>
  <si>
    <t>77351,4</t>
  </si>
  <si>
    <t>941211811</t>
  </si>
  <si>
    <t>Lešení řadové rámové lehké pracovní s podlahami s provozním zatížením tř. 3 do 200 kg/m2 šířky tř., SW06 od 0,6 do 0,9 m výšky do 10 m demontáž</t>
  </si>
  <si>
    <t>944511111</t>
  </si>
  <si>
    <t>Síť ochranná zavěšená na konstrukci lešení z textilie z umělých vláken montáž</t>
  </si>
  <si>
    <t>944511211</t>
  </si>
  <si>
    <t>Síť ochranná zavěšená na konstrukci lešení z textilie z umělých vláken příplatek k ceně za každý den, použití</t>
  </si>
  <si>
    <t>944511811</t>
  </si>
  <si>
    <t>Síť ochranná zavěšená na konstrukci lešení z textilie z umělých vláken demontáž</t>
  </si>
  <si>
    <t>944711114</t>
  </si>
  <si>
    <t>Stříška záchytná zřizovaná současně s lehkým nebo těžkým lešením šířky přes 2,5 m montáž</t>
  </si>
  <si>
    <t xml:space="preserve">Venkovní lešení - (dl) : </t>
  </si>
  <si>
    <t xml:space="preserve">(3,00) : </t>
  </si>
  <si>
    <t>944711214</t>
  </si>
  <si>
    <t>Stříška záchytná zřizovaná současně s lehkým nebo těžkým lešením šířky přes 2,5 m příplatek k ceně, za každý den použití</t>
  </si>
  <si>
    <t xml:space="preserve">3*60 'Přepočtené koeficientem množství : </t>
  </si>
  <si>
    <t>180</t>
  </si>
  <si>
    <t>944711814</t>
  </si>
  <si>
    <t>Stříška záchytná zřizovaná současně s lehkým nebo těžkým lešením šířky přes 2,5 m demontáž</t>
  </si>
  <si>
    <t>950 R02</t>
  </si>
  <si>
    <t>Závěrečný úklid bytového domu</t>
  </si>
  <si>
    <t>včetně umytí oken a dveří</t>
  </si>
  <si>
    <t>998011003</t>
  </si>
  <si>
    <t>Přesun hmot pro budovy občanské výstavby, bydlení, výrobu a služby s nosnou svislou konstrukcí, zděnou z cihel, tvárnic nebo kamene vodorovná dopravní vzdálenost do 100 m základní pro budovy výšky</t>
  </si>
  <si>
    <t>přes 12 do 24 m</t>
  </si>
  <si>
    <t>784111001</t>
  </si>
  <si>
    <t>Oprášení (ometení) podkladu v místnostech výšky do 3,80 m</t>
  </si>
  <si>
    <t xml:space="preserve">Výměna vnějších výplní - nová výmalba - (dl x v) : </t>
  </si>
  <si>
    <t xml:space="preserve">1.PP : </t>
  </si>
  <si>
    <t xml:space="preserve">(2,05+1,04+3,49+1,04+1,02+1,08+1,24+5,45+6,10)*2,64 : </t>
  </si>
  <si>
    <t xml:space="preserve">1.NP : </t>
  </si>
  <si>
    <t xml:space="preserve">(3,95+3,44+3,49+3,43+3,39+3,44+3,32+3,48+3,81+3,29)*2,65 : </t>
  </si>
  <si>
    <t xml:space="preserve">2.NP : </t>
  </si>
  <si>
    <t xml:space="preserve">(3,95+3,43+3,49+3,50+3,32+3,32+3,29+3,51+3,84+3,41)*2,65 : </t>
  </si>
  <si>
    <t xml:space="preserve">3.NP : </t>
  </si>
  <si>
    <t xml:space="preserve">(3,92+3,12+3,49+3,47+3,33+3,33+3,30+3,48+3,84+3,40)*2,65 : </t>
  </si>
  <si>
    <t xml:space="preserve">4.NP : </t>
  </si>
  <si>
    <t xml:space="preserve">(3,92+3,48+3,49+3,50+3,34+3,40+3,27+3,50+3,85+3,42)*2,65 : </t>
  </si>
  <si>
    <t xml:space="preserve">5.NP : </t>
  </si>
  <si>
    <t xml:space="preserve">(3,98+3,51+3,49+3,49+3,42+3,40+3,24+3,49+3,87+3,41)*2,65 : </t>
  </si>
  <si>
    <t xml:space="preserve">6.NP : </t>
  </si>
  <si>
    <t xml:space="preserve">(3,57+3,47+3,49+3,48+3,37+3,41+3,34+3,46+3,86+3,41)*2,76 : </t>
  </si>
  <si>
    <t xml:space="preserve">Mezisoučet : </t>
  </si>
  <si>
    <t xml:space="preserve">Ostění : </t>
  </si>
  <si>
    <t>776,902</t>
  </si>
  <si>
    <t>784171101</t>
  </si>
  <si>
    <t>Zakrytí nemalovaných ploch (materiál ve specifikaci) včetně pozdějšího odkrytí podlah</t>
  </si>
  <si>
    <t xml:space="preserve">Výměna vnějších výplní - zakrytí podlahy v š. 2 m - (dl x š) : </t>
  </si>
  <si>
    <t xml:space="preserve">(2,05+1,04+3,49+1,04+1,02+1,08+1,24+5,45+6,10)*2,00 : </t>
  </si>
  <si>
    <t xml:space="preserve">(3,95+3,44+3,49+3,43+3,39+3,44+3,32+3,48+3,81+3,29)*2,00 : </t>
  </si>
  <si>
    <t xml:space="preserve">(3,95+3,43+3,49+3,50+3,32+3,32+3,29+3,51+3,84+3,41)*2,00 : </t>
  </si>
  <si>
    <t xml:space="preserve">(3,92+3,12+3,49+3,47+3,33+3,33+3,30+3,48+3,84+3,40)*2,00 : </t>
  </si>
  <si>
    <t xml:space="preserve">(3,92+3,48+3,49+3,50+3,34+3,40+3,27+3,50+3,85+3,42)*2,00 : </t>
  </si>
  <si>
    <t xml:space="preserve">(3,98+3,51+3,49+3,49+3,42+3,40+3,24+3,49+3,87+3,41)*2,00 : </t>
  </si>
  <si>
    <t xml:space="preserve">(3,57+3,47+3,49+3,48+3,37+3,41+3,34+3,46+3,86+3,41)*2,00 : </t>
  </si>
  <si>
    <t>465,24</t>
  </si>
  <si>
    <t>58124842</t>
  </si>
  <si>
    <t>fólie pro malířské potřeby zakrývací tl 7µ 4x5m</t>
  </si>
  <si>
    <t xml:space="preserve">465,24*1,1 'Přepočtené koeficientem množství : </t>
  </si>
  <si>
    <t>511,764</t>
  </si>
  <si>
    <t>784181101</t>
  </si>
  <si>
    <t>Penetrace podkladu jednonásobná základní akrylátová bezbarvá v místnostech výšky do 3,80 m</t>
  </si>
  <si>
    <t xml:space="preserve">Výměna vnějších výplní - zapravení ostění - (dl x š x p) : </t>
  </si>
  <si>
    <t>784221101</t>
  </si>
  <si>
    <t>Malby z malířských směsí otěruvzdorných za sucha dvojnásobné, bílé za sucha otěruvzdorné dobře v, místnostech výšky do 3,80 m</t>
  </si>
  <si>
    <t>764000P0</t>
  </si>
  <si>
    <t>D+M - P# - oplechování parapetu, hliník - RŠ 230 mm, včetně pomocných prací, doplňků, příslušenství,, PÚ</t>
  </si>
  <si>
    <t>Položka je včetně kompletní dopravy a staveništního přesunu hmot.</t>
  </si>
  <si>
    <t>P1 délky 1,5m celkem 30 kusů : 1,5*30</t>
  </si>
  <si>
    <t>P2 délky 2,19m celkem 12 kusů : 2,19*12</t>
  </si>
  <si>
    <t>P3 délky 1,43m celkem 6 kusů : 1,43*6</t>
  </si>
  <si>
    <t>P4 délky 2,0m celkem 4 kusy : 2,0*4</t>
  </si>
  <si>
    <t>P5 délky 0,48m celkem 6 kusů : 0,48*6</t>
  </si>
  <si>
    <t>P7 délky 0,8m celkem 6 kusů : 0,8*6</t>
  </si>
  <si>
    <t>764000P6</t>
  </si>
  <si>
    <t>D+M - P6 - oplechování parapetu, hliník - RŠ 440 mm, včetně pomocných prací, doplňků, příslušenství,, PÚ</t>
  </si>
  <si>
    <t>P6 délky 2,42m celkem 5 kusů : 2,42*5</t>
  </si>
  <si>
    <t>766000VP</t>
  </si>
  <si>
    <t>D+M - VP - vnitřní DTD parapet, včetně pomocných prací, doplňků, příslušenství, PÚ</t>
  </si>
  <si>
    <t>1. 1500x360 mm celkem 30 kusů : 1,5*30</t>
  </si>
  <si>
    <t>2. 2190x360mm celkem 12 kusů : 2,19*12</t>
  </si>
  <si>
    <t>3. 1430x360mm celkem 6 kusů : 1,43*6</t>
  </si>
  <si>
    <t>4. 2000x560 mm celkem 5 kusů : 2,0*5</t>
  </si>
  <si>
    <t>5. 800x360 mm celkem 6 kusů : 0,8*6</t>
  </si>
  <si>
    <t>6. 480x360 mm celkem 3kusy : 0,48*3</t>
  </si>
  <si>
    <t>766000VPD</t>
  </si>
  <si>
    <t>D+M - VPD - vnitřní DTD parapet z keramické dlažby, včetně pomocných prací, doplňků, příslušenství,, PÚ</t>
  </si>
  <si>
    <t>4. 2000x560mm celkem 4 kusy : 2,0*0,56*4</t>
  </si>
  <si>
    <t>5. 480x360 mm celkem 3 kusy : 0,48*0,36*3</t>
  </si>
  <si>
    <t>766 O01</t>
  </si>
  <si>
    <t>D+M - O1 - okno plastové - 980x760 mm, včetně pomocných prací, doplňků, příslušenství, PÚ</t>
  </si>
  <si>
    <t>okno plastové pětikomorové sklepní</t>
  </si>
  <si>
    <t>zasklení - bezpečnostní dvojsklo matné</t>
  </si>
  <si>
    <t>U=0,90 W/m2K, g=50</t>
  </si>
  <si>
    <t>s integrovaným větracím systémem</t>
  </si>
  <si>
    <t>výklopné</t>
  </si>
  <si>
    <t>barva - bílá</t>
  </si>
  <si>
    <t>1.PP : 2</t>
  </si>
  <si>
    <t xml:space="preserve">Při montáži oken je zhotovitel povinen připojovací spáry ošetřit ve smyslu ČSN 730540-2. Přesná koncepce bude stanovena TDS. : </t>
  </si>
  <si>
    <t xml:space="preserve">Styk mezi rámem a konstrukcí bude zcela vypěněn PU pěnou bez dutin. : </t>
  </si>
  <si>
    <t xml:space="preserve">Před zaomítáním bude provedení připojovací spáry zkontrolováno a schváleno TDS. : </t>
  </si>
  <si>
    <t>766 O02</t>
  </si>
  <si>
    <t>D+M - O2 - okno plastové - 1020x760 mm, včetně pomocných prací, doplňků, příslušenství, PÚ</t>
  </si>
  <si>
    <t>1.PP : 4</t>
  </si>
  <si>
    <t>766 O03</t>
  </si>
  <si>
    <t>D+M - O3 - okno plastové - 1000x760 mm, včetně pomocných prací, doplňků, příslušenství, PÚ</t>
  </si>
  <si>
    <t>1.PP : 1</t>
  </si>
  <si>
    <t>766 O04</t>
  </si>
  <si>
    <t>D+M - O4 - okno plastové - 900x760 mm, včetně pomocných prací, doplňků, příslušenství, PÚ</t>
  </si>
  <si>
    <t>766 O05</t>
  </si>
  <si>
    <t>D+M - O5 - okno plastové - 1500x1550 mm, včetně pomocných prací, doplňků, příslušenství, PÚ</t>
  </si>
  <si>
    <t>Plastové pětikomorové okno s vnitřní žaluzií</t>
  </si>
  <si>
    <t>zasklení - tepelně izolační trojsklo</t>
  </si>
  <si>
    <t>otevíravé a výklopné</t>
  </si>
  <si>
    <t>otevírání klikou</t>
  </si>
  <si>
    <t>1.NP, 2.NP, 3.NP, 4.NP, 5.NP, 6.NP : 18</t>
  </si>
  <si>
    <t>766 O06</t>
  </si>
  <si>
    <t>D+M - O6 - okno plastové - 2000x800 mm, včetně pomocných prací, doplňků, příslušenství, PÚ</t>
  </si>
  <si>
    <t>Plastové pětikomorové okno</t>
  </si>
  <si>
    <t>střední část pevná, krajní části výklopné</t>
  </si>
  <si>
    <t>otevírání pomocí pákového mechanismu</t>
  </si>
  <si>
    <t>2.NP, 3.NP, 4.NP, 5.NP, 6.NP : 5</t>
  </si>
  <si>
    <t>766 O07</t>
  </si>
  <si>
    <t>D+M - O7 - okno plastové - 2000x800 mm, včetně pomocných prací, doplňků, příslušenství, PÚ</t>
  </si>
  <si>
    <t>zasklení - bezpečnostní trojsklo</t>
  </si>
  <si>
    <t>otevírání klikou s možností zamknutí otevírání</t>
  </si>
  <si>
    <t>2.NP, 3.NP, 4.NP, 5.NP : 4</t>
  </si>
  <si>
    <t>766 O08</t>
  </si>
  <si>
    <t>D+M - O8 - plastové balkonové okno - 2200x2400 mm, včetně pomocných prací, doplňků, příslušenství,, PÚ</t>
  </si>
  <si>
    <t>Plastové pětikomorové balkonové okno s vnitřní žaluzií</t>
  </si>
  <si>
    <t>dveře š.600 mm</t>
  </si>
  <si>
    <t>1.NP, 2.NP, 3.NP, 4.NP, 5.NP, 6.NP : 6</t>
  </si>
  <si>
    <t>766 O09</t>
  </si>
  <si>
    <t>D+M - O9 - okno plastové - 2190x1550 mm, včetně pomocných prací, doplňků, příslušenství, PÚ</t>
  </si>
  <si>
    <t>1.NP, 2.NP, 3.NP, 4.NP, 5.NP, 6.NP : 12</t>
  </si>
  <si>
    <t>766 O10</t>
  </si>
  <si>
    <t>D+M - O10 - okno plastové - 1430x1550 mm, včetně pomocných prací, doplňků, příslušenství, PÚ</t>
  </si>
  <si>
    <t>766 O11</t>
  </si>
  <si>
    <t>D+M - O11 - plastové balkonové okno - 2200x2400 mm, včetně pomocných prací, doplňků, příslušenství,, PÚ</t>
  </si>
  <si>
    <t>766 O12</t>
  </si>
  <si>
    <t>D+M - O12 - okno plastové - 480x830 mm, včetně pomocných prací, doplňků, příslušenství, PÚ</t>
  </si>
  <si>
    <t>zasklení - tepelně izolační trojsklo + bezpečnostní trojsklo (1.NP)</t>
  </si>
  <si>
    <t>otevírání klikou s možností zamknutí otevírání (1.NP) + pákový mechanismus (6.NP)</t>
  </si>
  <si>
    <t>okna lze vidět v pohledech 1.NP/6.NP - schodišťový prostor : 6</t>
  </si>
  <si>
    <t>766 O14</t>
  </si>
  <si>
    <t>D+M - O14 - plastové balkonové okno - 1500x2400 mm, včetně pomocných prací, doplňků, příslušenství,, PÚ</t>
  </si>
  <si>
    <t>767000D01</t>
  </si>
  <si>
    <t>D+M - D1 - hliníkové vchodové dveře - 2055x2120 mm, včetně pomocných prací, doplňků, příslušenství,, PÚ</t>
  </si>
  <si>
    <t>Hliníkové vchodové dveře š.900 mm</t>
  </si>
  <si>
    <t>plné prosklení - bezpečnostní trojsklo</t>
  </si>
  <si>
    <t>otevíravé - pravé, koule/klika</t>
  </si>
  <si>
    <t>boční světlíky š.477,5 mm - s bezpečnostním zasklením</t>
  </si>
  <si>
    <t>U=0,90 W/m2K, g = 50</t>
  </si>
  <si>
    <t>kování - bezpečnostní panikové</t>
  </si>
  <si>
    <t>barva - bíla</t>
  </si>
  <si>
    <t>dveře D1 : 1</t>
  </si>
  <si>
    <t>Dveře musí splňovat podmínky stanovené PBŘ.</t>
  </si>
  <si>
    <t xml:space="preserve">(1,02)*0,76*8 : </t>
  </si>
  <si>
    <t>8,592</t>
  </si>
  <si>
    <t xml:space="preserve">(1,50)*1,55*24 : </t>
  </si>
  <si>
    <t xml:space="preserve">(2,19)*1,55*6 : </t>
  </si>
  <si>
    <t xml:space="preserve">(1,43)*1,55*5 : </t>
  </si>
  <si>
    <t>87,25</t>
  </si>
  <si>
    <t xml:space="preserve">(2,20)*2,40*12 : </t>
  </si>
  <si>
    <t>95,04</t>
  </si>
  <si>
    <t xml:space="preserve">hliníkové vchodové dveře - 1570x3620 mm : </t>
  </si>
  <si>
    <t xml:space="preserve">(1,57)*3,62*1 : </t>
  </si>
  <si>
    <t>10,04</t>
  </si>
  <si>
    <t xml:space="preserve">(1,02+0,76*2)*0,36*8 : </t>
  </si>
  <si>
    <t xml:space="preserve">(2,055+2,12*2)*0,36*1 : </t>
  </si>
  <si>
    <t xml:space="preserve">(1,57+3,62*2)*0,36*1 : </t>
  </si>
  <si>
    <t xml:space="preserve">(1,50+1,55*2)*0,36*24 : </t>
  </si>
  <si>
    <t xml:space="preserve">(2,19+1,55*2)*0,23*6 : </t>
  </si>
  <si>
    <t xml:space="preserve">(2,20+2,40*2)*0,28*12 : </t>
  </si>
  <si>
    <t xml:space="preserve">(2,20+2,40*2)*0,41*6 : </t>
  </si>
  <si>
    <t xml:space="preserve">(1,43+1,55*2)*0,28*5 : </t>
  </si>
  <si>
    <t xml:space="preserve">(2,00+0,80*2)*0,38*9 : </t>
  </si>
  <si>
    <t>122,786</t>
  </si>
  <si>
    <t xml:space="preserve">okno plastové - 980x760 mm : </t>
  </si>
  <si>
    <t xml:space="preserve">(0,98+0,76*2)*0,15*2 : </t>
  </si>
  <si>
    <t xml:space="preserve">(1,50+1,55*2)*0,25*24 : </t>
  </si>
  <si>
    <t xml:space="preserve">okno plastové - 2220x800 mm : </t>
  </si>
  <si>
    <t xml:space="preserve">(2,22+0,80*2)*0,25*5 : </t>
  </si>
  <si>
    <t xml:space="preserve">(2,22+0,80*2)*0,25*4 : </t>
  </si>
  <si>
    <t xml:space="preserve">(2,20+2,40*2)*0,25*12 : </t>
  </si>
  <si>
    <t xml:space="preserve">okno plastové - 2200x1550 mm : </t>
  </si>
  <si>
    <t xml:space="preserve">(2,20+1,55*2)*0,25*6 : </t>
  </si>
  <si>
    <t xml:space="preserve">okno plastové - 1450x1550 mm : </t>
  </si>
  <si>
    <t xml:space="preserve">(1,45+1,55*2)*0,25*6 : </t>
  </si>
  <si>
    <t xml:space="preserve">(2,00+0,80*2)*0,25*9 : </t>
  </si>
  <si>
    <t>102,445</t>
  </si>
  <si>
    <t xml:space="preserve">(1,02)*8 : </t>
  </si>
  <si>
    <t xml:space="preserve">(2,055)*1 : </t>
  </si>
  <si>
    <t xml:space="preserve">(1,57)*1 : </t>
  </si>
  <si>
    <t xml:space="preserve">(1,50)*24 : </t>
  </si>
  <si>
    <t xml:space="preserve">(2,19)*6 : </t>
  </si>
  <si>
    <t xml:space="preserve">(2,20)*12 : </t>
  </si>
  <si>
    <t xml:space="preserve">(1,43)*5 : </t>
  </si>
  <si>
    <t>128,555</t>
  </si>
  <si>
    <t>49,57</t>
  </si>
  <si>
    <t>75,36</t>
  </si>
  <si>
    <t>19,203*14</t>
  </si>
  <si>
    <t>215,322</t>
  </si>
  <si>
    <t xml:space="preserve">(1,02+0,76*2)*0,50*8 : </t>
  </si>
  <si>
    <t xml:space="preserve">(1,57+3,62*2)*0,42*1 : </t>
  </si>
  <si>
    <t xml:space="preserve">(1,50+1,55*2)*0,42*24 : </t>
  </si>
  <si>
    <t xml:space="preserve">(2,19+1,55*2)*0,42*6 : </t>
  </si>
  <si>
    <t xml:space="preserve">(2,20+2,40*2)*0,42*12 : </t>
  </si>
  <si>
    <t xml:space="preserve">(2,20+2,40*2)*0,42*6 : </t>
  </si>
  <si>
    <t xml:space="preserve">(2,00+0,80*2)*0,42*5 : </t>
  </si>
  <si>
    <t xml:space="preserve">(2,00+0,80*2)*0,42*4 : </t>
  </si>
  <si>
    <t xml:space="preserve">(1,43+1,55*2)*0,42*5 : </t>
  </si>
  <si>
    <t xml:space="preserve">(0,48+0,83*2)*0,42*6 : </t>
  </si>
  <si>
    <t>156,441</t>
  </si>
  <si>
    <t xml:space="preserve">(1,02+0,76*2)*8 : </t>
  </si>
  <si>
    <t xml:space="preserve">(1,57+3,62*2)*1 : </t>
  </si>
  <si>
    <t xml:space="preserve">(1,50+1,55*2)*24 : </t>
  </si>
  <si>
    <t xml:space="preserve">(2,19+1,55*2)*6 : </t>
  </si>
  <si>
    <t xml:space="preserve">(2,20+2,40*2)*12 : </t>
  </si>
  <si>
    <t xml:space="preserve">(1,43+1,55*2)*5 : </t>
  </si>
  <si>
    <t>371,455</t>
  </si>
  <si>
    <t xml:space="preserve">371,455*1,1 'Přepočtené koeficientem množství : </t>
  </si>
  <si>
    <t>408,601</t>
  </si>
  <si>
    <t xml:space="preserve">(1,02+0,76*2)*0,15*8 : </t>
  </si>
  <si>
    <t xml:space="preserve">(1,57+3,62*2)*0,10*1 : </t>
  </si>
  <si>
    <t xml:space="preserve">(1,50+1,55*2)*0,10*24 : </t>
  </si>
  <si>
    <t xml:space="preserve">(2,19+1,55*2)*0,10*6 : </t>
  </si>
  <si>
    <t xml:space="preserve">(2,20+2,40*2)*0,10*12 : </t>
  </si>
  <si>
    <t xml:space="preserve">(1,43+1,55*2)*0,10*5 : </t>
  </si>
  <si>
    <t>39,609</t>
  </si>
  <si>
    <t>5,125</t>
  </si>
  <si>
    <t>34,484</t>
  </si>
  <si>
    <t xml:space="preserve">(1,570+3,620*2)*1 : </t>
  </si>
  <si>
    <t>344,84</t>
  </si>
  <si>
    <t xml:space="preserve">34,484*1,08 'Přepočtené koeficientem množství : </t>
  </si>
  <si>
    <t>37,243</t>
  </si>
  <si>
    <t xml:space="preserve">(2,20+2,4*2)*6 : </t>
  </si>
  <si>
    <t xml:space="preserve">(18,37+2,00*2)*(20,54+1,50)*2 : </t>
  </si>
  <si>
    <t>986,07</t>
  </si>
  <si>
    <t xml:space="preserve">986,07*60 'Přepočtené koeficientem množství : </t>
  </si>
  <si>
    <t>59164,2</t>
  </si>
  <si>
    <t xml:space="preserve">6*60 'Přepočtené koeficientem množství : </t>
  </si>
  <si>
    <t>360</t>
  </si>
  <si>
    <t xml:space="preserve">(1,05+1,14+3,46+1,01+1,13+1,18+2,60+3,32+4,30)*2,00 : </t>
  </si>
  <si>
    <t xml:space="preserve">(3,41+3,46+3,49+3,52+3,36+3,34+3,31+1,97+4,24+3,40)*2,00 : </t>
  </si>
  <si>
    <t xml:space="preserve">(3,41+3,46+3,49+3,49+3,38+3,36+3,29+3,58+3,78+3,40)*2,00 : </t>
  </si>
  <si>
    <t xml:space="preserve">(3,40+3,43+3,49+3,49+3,37+3,41+3,25+3,51+3,86+3,40)*2,00 : </t>
  </si>
  <si>
    <t xml:space="preserve">(3,40+3,43+3,49+3,48+3,44+3,44+3,26+3,48+3,84+3,40)*2,00 : </t>
  </si>
  <si>
    <t xml:space="preserve">(3,47+3,47+3,49+3,49+3,35+3,39+3,32+3,48+3,87+3,48)*2,00 : </t>
  </si>
  <si>
    <t xml:space="preserve">(3,47+3,47+3,49+3,52+3,39+3,39+3,30+3,49+3,87+3,48)*2,00 : </t>
  </si>
  <si>
    <t xml:space="preserve">7.NP : </t>
  </si>
  <si>
    <t xml:space="preserve">(2,91)*2,00 : </t>
  </si>
  <si>
    <t xml:space="preserve">Ostění - (dl x š x p) : </t>
  </si>
  <si>
    <t>614,821</t>
  </si>
  <si>
    <t>458,38</t>
  </si>
  <si>
    <t xml:space="preserve">458,38*1,1 'Přepočtené koeficientem množství : </t>
  </si>
  <si>
    <t>504,218</t>
  </si>
  <si>
    <t>D+M - P# - oplechování parapetu, hliník - RŠ 230 mm, včetně pomocných prací, doplňků, příslušenství,, PÚ, dle PD</t>
  </si>
  <si>
    <t>P1 délky 1,5m celkem 42 kusů : 1,5*42</t>
  </si>
  <si>
    <t>P2 délky 2,19m celkem 6 kusů : 2,19*6</t>
  </si>
  <si>
    <t>P3 délky 1,43m celkem 5 kusů : 1,43*5</t>
  </si>
  <si>
    <t>P5 délky 0,6m celkem 6 kusů : 0,6*6</t>
  </si>
  <si>
    <t>D+M - P6 - oplechování parapetu, hliník - RŠ 440 mm, včetně pomocných prací, doplňků, příslušenství,, PÚ, dle PD</t>
  </si>
  <si>
    <t>D+M - VP - vnitřní DTD parapet, včetně pomocných prací, doplňků, příslušenství, PÚ, dle PD</t>
  </si>
  <si>
    <t>1. 1500x350 mm celkem 42 kusů : 1,5*42</t>
  </si>
  <si>
    <t>2. 2190x350mm celkem 6 kusů : 2,19*6</t>
  </si>
  <si>
    <t>3. 1430x350mm celkem 5 kusů : 1,43*5</t>
  </si>
  <si>
    <t>4. 2000x350 mm celkem 5 kusů : 2,0*5</t>
  </si>
  <si>
    <t>5. 480x350 mm celkem 3kusy : 0,48*3</t>
  </si>
  <si>
    <t>D+M - VPD - vnitřní  parapet z keramické dlažby, včetně pomocných prací, doplňků, příslušenství, PÚ,, dle PD</t>
  </si>
  <si>
    <t>5. 480x350 mm celkem 3 kusy : 0,48*0,35*3</t>
  </si>
  <si>
    <t>D+M - O1 - okno plastové - 1020x760 mm, včetně pomocných prací, doplňků, příslušenství, PÚ, dle PD</t>
  </si>
  <si>
    <t>1.PP : 8</t>
  </si>
  <si>
    <t>D+M - O2 - okno plastové - 1500x1550 mm, včetně pomocných prací, doplňků, příslušenství, PÚ, dle PD</t>
  </si>
  <si>
    <t>1.NP, 2.NP, 3.NP, 4.NP, 5.NP, 6.NP : 24</t>
  </si>
  <si>
    <t>D+M - O3 - okno plastové - 2190x1550 mm, včetně pomocných prací, doplňků, příslušenství, PÚ, dle PD</t>
  </si>
  <si>
    <t>D+M - O4 - plastové balkonové okno - 2200x2400 mm, včetně pomocných prací, doplňků, příslušenství,, PÚ, dle PD</t>
  </si>
  <si>
    <t>D+M - O5 - plastové balkonové okno - 2200x2400 mm, včetně pomocných prací, doplňků, příslušenství,, PÚ, dle PD</t>
  </si>
  <si>
    <t>D+M - O6 - okno plastové - 2000x800 mm, včetně pomocných prací, doplňků, příslušenství, PÚ, dle PD</t>
  </si>
  <si>
    <t>D+M - O7 - okno plastové - 2000x800 mm, včetně pomocných prací, doplňků, příslušenství, PÚ, dle PD</t>
  </si>
  <si>
    <t>D+M - O8 - okno plastové - 1430x1550 mm, včetně pomocných prací, doplňků, příslušenství, PÚ, dle PD</t>
  </si>
  <si>
    <t xml:space="preserve"> 2.NP, 3.NP, 4.NP, 5.NP, 6.NP : 6</t>
  </si>
  <si>
    <t>D+M - O12 - okno plastové - 480x830 mm, včetně pomocných prací, doplňků, příslušenství, PÚ, dle PD</t>
  </si>
  <si>
    <t>D+M - D1 - hliníkové vchodové dveře - 2055x2120 mm, včetně pomocných prací, doplňků, příslušenství,, PÚ, dle PD</t>
  </si>
  <si>
    <t>767 0D5</t>
  </si>
  <si>
    <t>D+M - D5 - hliníkové vchodové dveře - 1570x3620 mm, včetně pomocných prací, doplňků, příslušenství,, PÚ, dle PD</t>
  </si>
  <si>
    <t>DVEŘE - zasklení tepelně izolační trojsklo</t>
  </si>
  <si>
    <t>dveře D5 : 1</t>
  </si>
  <si>
    <t>otevírání pomocí pákového mechanismu	 s možností zamknutí otevírání</t>
  </si>
  <si>
    <t>Hliníkové vchodové dveře š.900 mm s horním pevným nadsvětlíkem</t>
  </si>
  <si>
    <t>SVĚTLÍK -  zasklení tepelně izolační trojsklo</t>
  </si>
  <si>
    <t>dveře musí splňovat podmínky stanovené PBŘ</t>
  </si>
  <si>
    <t>7,619</t>
  </si>
  <si>
    <t>89,466</t>
  </si>
  <si>
    <t xml:space="preserve">(1,02+0,76*2)*0,36*4 : </t>
  </si>
  <si>
    <t xml:space="preserve">(1,50+1,55*2)*0,27*24 : </t>
  </si>
  <si>
    <t xml:space="preserve">(2,19+1,55*2)*0,27*6 : </t>
  </si>
  <si>
    <t xml:space="preserve">(2,20+2,40*2)*0,27*12 : </t>
  </si>
  <si>
    <t xml:space="preserve">(2,20+2,40*2)*0,27*6 : </t>
  </si>
  <si>
    <t xml:space="preserve">(0,48+0,83*2)*0,27*6 : </t>
  </si>
  <si>
    <t xml:space="preserve">(1,00+0,76*2)*0,36*1 : </t>
  </si>
  <si>
    <t xml:space="preserve">(0,90+0,76*2)*0,36*2 : </t>
  </si>
  <si>
    <t>103,542</t>
  </si>
  <si>
    <t xml:space="preserve">(2,19+1,55*2)*0,25*6 : </t>
  </si>
  <si>
    <t>89,845</t>
  </si>
  <si>
    <t>125,08</t>
  </si>
  <si>
    <t>100,2</t>
  </si>
  <si>
    <t>20,8</t>
  </si>
  <si>
    <t>17,145*14</t>
  </si>
  <si>
    <t>210,882</t>
  </si>
  <si>
    <t xml:space="preserve">(1,02+0,76*2)*0,50*4 : </t>
  </si>
  <si>
    <t xml:space="preserve">(1,43+1,55*2)*0,42*6 : </t>
  </si>
  <si>
    <t xml:space="preserve">(1,00+0,76*2)*0,42*1 : </t>
  </si>
  <si>
    <t xml:space="preserve">(0,90+0,76*2)*0,42*2 : </t>
  </si>
  <si>
    <t>152,655</t>
  </si>
  <si>
    <t>364,375</t>
  </si>
  <si>
    <t xml:space="preserve">364,375*1,1 'Přepočtené koeficientem množství : </t>
  </si>
  <si>
    <t>400,813</t>
  </si>
  <si>
    <t xml:space="preserve">(1,5+1,55*2)*0,10*24 : </t>
  </si>
  <si>
    <t xml:space="preserve">(1,00+0,76*2)*0,10*1 : </t>
  </si>
  <si>
    <t xml:space="preserve">(0,90+0,76*2)*0,10*2 : </t>
  </si>
  <si>
    <t>38,393</t>
  </si>
  <si>
    <t>4,337</t>
  </si>
  <si>
    <t>34,056</t>
  </si>
  <si>
    <t>340,56</t>
  </si>
  <si>
    <t xml:space="preserve">34,056*1,08 'Přepočtené koeficientem množství : </t>
  </si>
  <si>
    <t>36,78</t>
  </si>
  <si>
    <t xml:space="preserve">(1,5+1,55*2)*24 : </t>
  </si>
  <si>
    <t>Položka bude čerpána pouze se souhlasem investora : 1</t>
  </si>
  <si>
    <t xml:space="preserve">(1,02+1,04+3,49+1,07+1,03+5,66+1,08+1,08)*2,00 : </t>
  </si>
  <si>
    <t xml:space="preserve">(3,41+3,47+3,49+3,49+3,38+3,40+3,30+3,47+3,83+3,39)*2,00 : </t>
  </si>
  <si>
    <t xml:space="preserve">(3,41+3,46+3,49+3,49+3,37+3,40+3,33+3,48+3,80+3,40)*2,00 : </t>
  </si>
  <si>
    <t xml:space="preserve">(3,40+3,43+3,49+3,40+3,38+3,39+3,30+3,48+3,84+3,40)*2,00 : </t>
  </si>
  <si>
    <t xml:space="preserve">(3,39+3,50+3,49+3,49+3,33+3,42+3,24+3,48+3,81+3,40)*2,00 : </t>
  </si>
  <si>
    <t xml:space="preserve">(3,51+3,48+3,49+3,49+3,37+3,38+3,32+3,48+3,87+3,44)*2,00 : </t>
  </si>
  <si>
    <t xml:space="preserve">(3,50+3,45+3,49+3,52+3,35+3,40+3,33+3,50+3,88+3,49)*2,00 : </t>
  </si>
  <si>
    <t>599,715</t>
  </si>
  <si>
    <t>447,06</t>
  </si>
  <si>
    <t xml:space="preserve">447,06*1,1 'Přepočtené koeficientem množství : </t>
  </si>
  <si>
    <t>491,766</t>
  </si>
  <si>
    <t>D+M - VP - vnitřní PVC parapet, včetně pomocných prací, doplňků, příslušenství, PÚ, dle PD</t>
  </si>
  <si>
    <t>3. 1430x350mm celkem 6 kusů : 1,43*6</t>
  </si>
  <si>
    <t>5. 480x360 mm celkem 3kusy : 0,48*3</t>
  </si>
  <si>
    <t>1.NP, 2.NP, 3.NP, 4.NP, 5.NP, 6.NP : 5</t>
  </si>
  <si>
    <t xml:space="preserve"> 2.NP, 3.NP, 4.NP, 5.NP : 4</t>
  </si>
  <si>
    <t>D+M - O14 - okno plastové - 1000x760 mm, včetně pomocných prací, doplňků, příslušenství, PÚ, dle PD</t>
  </si>
  <si>
    <t>766 O15</t>
  </si>
  <si>
    <t>D+M - O15 - okno plastové - 900x760 mm, včetně pomocných prací, doplňků, příslušenství, PÚ, dle PD</t>
  </si>
  <si>
    <t>767000D1</t>
  </si>
  <si>
    <t>otevírání klikou s možností zakmknutí otevírání</t>
  </si>
  <si>
    <t xml:space="preserve">hliníkové vchodové dveře - 1570x3600 mm : </t>
  </si>
  <si>
    <t xml:space="preserve">(1,57)*3,6*1 : </t>
  </si>
  <si>
    <t>10,009</t>
  </si>
  <si>
    <t xml:space="preserve">(1,02+0,76*2)*0,34*8 : </t>
  </si>
  <si>
    <t xml:space="preserve">(1,43+1,55*2)*0,27*5 : </t>
  </si>
  <si>
    <t xml:space="preserve">(1,57+3,60*2)*0,39*1 : </t>
  </si>
  <si>
    <t>106,07</t>
  </si>
  <si>
    <t xml:space="preserve">(1,43+1,55*2)*0,25*5 : </t>
  </si>
  <si>
    <t xml:space="preserve">(1,57+3,60*2)*0,14*1 : </t>
  </si>
  <si>
    <t>90,361</t>
  </si>
  <si>
    <t>124,93</t>
  </si>
  <si>
    <t>98,77</t>
  </si>
  <si>
    <t>26,16</t>
  </si>
  <si>
    <t>17,675*14</t>
  </si>
  <si>
    <t xml:space="preserve">(1,57)*3,60*1 : </t>
  </si>
  <si>
    <t>215,291</t>
  </si>
  <si>
    <t xml:space="preserve">(1,02+0,76*2)*0,5*8 : </t>
  </si>
  <si>
    <t xml:space="preserve">(1,50+1,55*2)*0,55*24 : </t>
  </si>
  <si>
    <t xml:space="preserve">(2,19+1,55*2)*0,55*6 : </t>
  </si>
  <si>
    <t xml:space="preserve">(2,20+2,40*2)*0,55*12 : </t>
  </si>
  <si>
    <t xml:space="preserve">(2,20+2,40*2)*0,55*6 : </t>
  </si>
  <si>
    <t xml:space="preserve">(2,00+0,80*2)*0,55*5 : </t>
  </si>
  <si>
    <t xml:space="preserve">(2,00+0,80*2)*0,55*4 : </t>
  </si>
  <si>
    <t xml:space="preserve">(1,43+1,55*2)*0,55*5 : </t>
  </si>
  <si>
    <t xml:space="preserve">(0,48+0,83*2)*0,55*6 : </t>
  </si>
  <si>
    <t xml:space="preserve">(1,57+3,60*2)*0,55*1 : </t>
  </si>
  <si>
    <t>201,249</t>
  </si>
  <si>
    <t xml:space="preserve">(1,57+3,60*2)*1 : </t>
  </si>
  <si>
    <t>371,415</t>
  </si>
  <si>
    <t xml:space="preserve">371,415*1,1 'Přepočtené koeficientem množství : </t>
  </si>
  <si>
    <t>408,557</t>
  </si>
  <si>
    <t xml:space="preserve">(1,57+3,60*2)*0,10*1 : </t>
  </si>
  <si>
    <t>39,605</t>
  </si>
  <si>
    <t>34,48</t>
  </si>
  <si>
    <t>344,8</t>
  </si>
  <si>
    <t xml:space="preserve">34,48*1,08 'Přepočtené koeficientem množství : </t>
  </si>
  <si>
    <t>37,238</t>
  </si>
  <si>
    <t xml:space="preserve">(3,48+1,04+1,04+1,03+1,05)*2,00 : </t>
  </si>
  <si>
    <t xml:space="preserve">(3,41+3,46+3,48+3,51+3,36+3,34+3,25+4,24+3,40)*2,00 : </t>
  </si>
  <si>
    <t xml:space="preserve">(3,41+3,46+3,49+3,42+3,42+3,42+3,29+3,47+3,81+3,40)*2,00 : </t>
  </si>
  <si>
    <t xml:space="preserve">(3,40+3,43+3,49+3,59+3,41+3,40+3,38+3,49+3,85+3,40)*2,00 : </t>
  </si>
  <si>
    <t xml:space="preserve">(3,45+3,40+3,49+3,50+3,41+3,41+3,32+3,49+3,92+3,42)*2,00 : </t>
  </si>
  <si>
    <t xml:space="preserve">(3,40+3,47+3,49+3,52+3,38+3,41+3,32+3,49+3,87+3,40)*2,00 : </t>
  </si>
  <si>
    <t xml:space="preserve">(3,42+3,49+3,49+3,46+3,39+3,41+3,29+3,57+3,79+3,39)*2,00 : </t>
  </si>
  <si>
    <t>626,809</t>
  </si>
  <si>
    <t>425,56</t>
  </si>
  <si>
    <t xml:space="preserve">425,56*1,1 'Přepočtené koeficientem množství : </t>
  </si>
  <si>
    <t>468,116</t>
  </si>
  <si>
    <t>Vnější AL parapet tažený bílý</t>
  </si>
  <si>
    <t>EX krytka PVC 165 (pár)</t>
  </si>
  <si>
    <t>D+M - VP - vnitřní CLP parapet, včetně pomocných prací, doplňků, příslušenství, PÚ, dle PD</t>
  </si>
  <si>
    <t>CLP</t>
  </si>
  <si>
    <t>767 O06</t>
  </si>
  <si>
    <t>767000O12</t>
  </si>
  <si>
    <t>767000D5</t>
  </si>
  <si>
    <t>D+M - D5 - hliníkové vchodové dveře - 1570x3600 mm, včetně pomocných prací, doplňků, příslušenství,, PÚ, dle PD</t>
  </si>
  <si>
    <t>barva bíla</t>
  </si>
  <si>
    <t>otevírání panikové</t>
  </si>
  <si>
    <t xml:space="preserve">okno plastové - 980x770 mmv : </t>
  </si>
  <si>
    <t xml:space="preserve">(0,98)*0,77*2 : </t>
  </si>
  <si>
    <t xml:space="preserve">(1,02)*0,76*2 : </t>
  </si>
  <si>
    <t>7,577</t>
  </si>
  <si>
    <t xml:space="preserve">(2,20)*1,55*6 : </t>
  </si>
  <si>
    <t xml:space="preserve">(1,45)*1,55*6 : </t>
  </si>
  <si>
    <t>89,745</t>
  </si>
  <si>
    <t xml:space="preserve">okno plastové - 980x770 mm : </t>
  </si>
  <si>
    <t xml:space="preserve">(0,98+0,77*2)*0,41*2 : </t>
  </si>
  <si>
    <t xml:space="preserve">(1,02+0,76*2)*0,41*2 : </t>
  </si>
  <si>
    <t xml:space="preserve">(2,20+1,55*2)*0,27*6 : </t>
  </si>
  <si>
    <t xml:space="preserve">(1,45+1,55*2)*0,27*6 : </t>
  </si>
  <si>
    <t>105,15</t>
  </si>
  <si>
    <t xml:space="preserve">(0,98+0,77*2)*0,15*2 : </t>
  </si>
  <si>
    <t xml:space="preserve">(1,02+0,76*2)*0,15*2 : </t>
  </si>
  <si>
    <t xml:space="preserve">(1,5+1,55*2)*0,25*24 : </t>
  </si>
  <si>
    <t xml:space="preserve">(2,2+1,55*2)*0,25*6 : </t>
  </si>
  <si>
    <t>89,884</t>
  </si>
  <si>
    <t xml:space="preserve">(0,98)*2 : </t>
  </si>
  <si>
    <t xml:space="preserve">(1,02)*2 : </t>
  </si>
  <si>
    <t xml:space="preserve">(1,45)*6 : </t>
  </si>
  <si>
    <t>125,18</t>
  </si>
  <si>
    <t>100,38</t>
  </si>
  <si>
    <t>24,8</t>
  </si>
  <si>
    <t>17,247*14</t>
  </si>
  <si>
    <t xml:space="preserve">(2,22)*0,80*5 : </t>
  </si>
  <si>
    <t xml:space="preserve">(2,22)*0,80*4 : </t>
  </si>
  <si>
    <t>212,703</t>
  </si>
  <si>
    <t xml:space="preserve">(0,90+0,76*2)*0,49*2 : </t>
  </si>
  <si>
    <t xml:space="preserve">(1,00+0,76*2)*0,49*1 : </t>
  </si>
  <si>
    <t xml:space="preserve">(1,02+0,76*2)*0,49*2 : </t>
  </si>
  <si>
    <t xml:space="preserve">(1,50+1,55*2)*0,43*24 : </t>
  </si>
  <si>
    <t xml:space="preserve">(2,22+0,80*2)*0,43*5 : </t>
  </si>
  <si>
    <t xml:space="preserve">(2,22+0,80*2)*0,43*4 : </t>
  </si>
  <si>
    <t xml:space="preserve">(2,20+2,40*2)*0,43*12 : </t>
  </si>
  <si>
    <t xml:space="preserve">(2,20+1,55*2)*0,43*6 : </t>
  </si>
  <si>
    <t xml:space="preserve">(1,45+1,55*2)*0,43*6 : </t>
  </si>
  <si>
    <t>156,979</t>
  </si>
  <si>
    <t xml:space="preserve">(0,98+0,77*2)*2 : </t>
  </si>
  <si>
    <t xml:space="preserve">(1,02+0,76*2)*2 : </t>
  </si>
  <si>
    <t xml:space="preserve">(2,22+0,80*2)*5 : </t>
  </si>
  <si>
    <t xml:space="preserve">(2,22+0,80*2)*4 : </t>
  </si>
  <si>
    <t xml:space="preserve">(2,20+1,55*2)*6 : </t>
  </si>
  <si>
    <t xml:space="preserve">(1,45+1,55*2)*6 : </t>
  </si>
  <si>
    <t>366,495</t>
  </si>
  <si>
    <t xml:space="preserve">366,495*1,1 'Přepočtené koeficientem množství : </t>
  </si>
  <si>
    <t>403,145</t>
  </si>
  <si>
    <t xml:space="preserve">(2,22+0,80*2)*0,10*5 : </t>
  </si>
  <si>
    <t xml:space="preserve">(2,22+0,80*2)*0,10*4 : </t>
  </si>
  <si>
    <t xml:space="preserve">(2,20+1,55*2)*0,10*6 : </t>
  </si>
  <si>
    <t xml:space="preserve">(1,45+1,55*2)*0,10*6 : </t>
  </si>
  <si>
    <t>38,971</t>
  </si>
  <si>
    <t>4,699</t>
  </si>
  <si>
    <t>34,272</t>
  </si>
  <si>
    <t>342,72</t>
  </si>
  <si>
    <t xml:space="preserve">34,272*1,08 'Přepočtené koeficientem množství : </t>
  </si>
  <si>
    <t>37,014</t>
  </si>
  <si>
    <t xml:space="preserve">(0,9+0,76*2)*2 : </t>
  </si>
  <si>
    <t xml:space="preserve">(3,49+1,07+1,17+5,57+1,04+1,07)*2,00 : </t>
  </si>
  <si>
    <t xml:space="preserve">(3,42+3,46+3,49+3,48+3,36+3,36+3,30+3,47+3,85+3,37)*2,00 : </t>
  </si>
  <si>
    <t xml:space="preserve">(3,39+3,46+3,49+3,47+3,34+3,37+3,32+3,42+3,78+3,38)*2,00 : </t>
  </si>
  <si>
    <t xml:space="preserve">(3,40+3,43+3,49+3,41+3,33+3,37+3,30+3,49+3,84+3,40)*2,00 : </t>
  </si>
  <si>
    <t xml:space="preserve">(3,30+3,43+3,49+3,51+3,34+3,34+3,29+3,51+3,80+3,34)*2,00 : </t>
  </si>
  <si>
    <t xml:space="preserve">(3,38+3,48+3,49+3,43+3,30+3,34+3,31+3,48+3,79+3,42)*2,00 : </t>
  </si>
  <si>
    <t xml:space="preserve">(3,42+3,45+3,49+3,52+3,35+3,40+3,33+3,52+3,83+3,41)*2,00 : </t>
  </si>
  <si>
    <t>597,659</t>
  </si>
  <si>
    <t>440,68</t>
  </si>
  <si>
    <t xml:space="preserve">440,68*1,1 'Přepočtené koeficientem množství : </t>
  </si>
  <si>
    <t>484,748</t>
  </si>
  <si>
    <t>P3 délky 0,43m celkem 6 kusů : 0,43*6</t>
  </si>
  <si>
    <t>P6. celkem 2,42m celkem 5 kusů : 2,42*5</t>
  </si>
  <si>
    <t>2. 2200x350mm celkem 6 kusů : 2,2*6</t>
  </si>
  <si>
    <t>3. 1450x350mm celkem 6 kusů : 1,45*6</t>
  </si>
  <si>
    <t>D+M - O1 - okno plastové - 980x770 mm, včetně pomocných prací, doplňků, příslušenství, PÚ, dle PD</t>
  </si>
  <si>
    <t>D+M - O2 - okno plastové - 900x760 mm, včetně pomocných prací, doplňků, příslušenství, PÚ, dle PD</t>
  </si>
  <si>
    <t>D+M - O3 - okno plastové - 1000x760 mm, včetně pomocných prací, doplňků, příslušenství, PÚ, dle PD</t>
  </si>
  <si>
    <t>D+M - O4 - okno plastové - 1020x760 mm, včetně pomocných prací, doplňků, příslušenství, PÚ, dle PD</t>
  </si>
  <si>
    <t>D+M - O5 - okno plastové - 1500x1550 mm, včetně pomocných prací, doplňků, příslušenství, PÚ, dle PD</t>
  </si>
  <si>
    <t>D+M - O6 - okno plastové - 2220x800 mm, včetně pomocných prací, doplňků, příslušenství, PÚ, dle PD</t>
  </si>
  <si>
    <t>D+M - O7 - okno plastové - 2220x800 mm, včetně pomocných prací, doplňků, příslušenství, PÚ, dle PD</t>
  </si>
  <si>
    <t>D+M - O8 - plastové balkonové okno - 2200x2400 mm, včetně pomocných prací, doplňků, příslušenství,, PÚ, dle PD</t>
  </si>
  <si>
    <t>D+M - O9 - okno plastové - 2200x1550 mm, včetně pomocných prací, doplňků, příslušenství, PÚ, dle PD</t>
  </si>
  <si>
    <t>D+M - O10 - okno plastové - 1450x1550 mm, včetně pomocných prací, doplňků, příslušenství, PÚ, dle PD</t>
  </si>
  <si>
    <t>D+M - O11 - plastové balkonové okno - 2200x2400 mm, včetně pomocných prací, doplňků, příslušenství,, PÚ, dle PD</t>
  </si>
  <si>
    <t xml:space="preserve">(1,45)*1,55*5 : </t>
  </si>
  <si>
    <t xml:space="preserve">plastové vchodové dveře - 2190x1550 mm : </t>
  </si>
  <si>
    <t xml:space="preserve">(2,19)*1,55*1 : </t>
  </si>
  <si>
    <t>70,433</t>
  </si>
  <si>
    <t xml:space="preserve">(2,19+1,55*2)*1 : </t>
  </si>
  <si>
    <t>9,647</t>
  </si>
  <si>
    <t xml:space="preserve">(1,02+0,76*2)*0,47*8 : </t>
  </si>
  <si>
    <t xml:space="preserve">(1,45+1,55*2)*0,27*5 : </t>
  </si>
  <si>
    <t xml:space="preserve">(2,19+1,55*2)*0,27*1 : </t>
  </si>
  <si>
    <t>107,734</t>
  </si>
  <si>
    <t xml:space="preserve">(1,45+1,55*2)*0,25*5 : </t>
  </si>
  <si>
    <t xml:space="preserve">(2,19+1,55*2)*0,25*1 : </t>
  </si>
  <si>
    <t>90,496</t>
  </si>
  <si>
    <t xml:space="preserve">(1,45)*5 : </t>
  </si>
  <si>
    <t xml:space="preserve">(2,19)*1 : </t>
  </si>
  <si>
    <t>127,28</t>
  </si>
  <si>
    <t>98,93</t>
  </si>
  <si>
    <t>17,285*14</t>
  </si>
  <si>
    <t>213,09</t>
  </si>
  <si>
    <t xml:space="preserve">(2,22+0,80*2)*0,42*4 : </t>
  </si>
  <si>
    <t xml:space="preserve">(2,20+1,55*2)*0,42*6 : </t>
  </si>
  <si>
    <t xml:space="preserve">(1,45+1,55*2)*0,42*5 : </t>
  </si>
  <si>
    <t xml:space="preserve">(2,19+1,55*2)*0,42*1 : </t>
  </si>
  <si>
    <t>153,648</t>
  </si>
  <si>
    <t xml:space="preserve">(1,45+1,55*2)*5 : </t>
  </si>
  <si>
    <t>366,255</t>
  </si>
  <si>
    <t xml:space="preserve">366,255*1,1 'Přepočtené koeficientem množství : </t>
  </si>
  <si>
    <t>402,881</t>
  </si>
  <si>
    <t xml:space="preserve">(1,45+1,55*2)*0,10*5 : </t>
  </si>
  <si>
    <t xml:space="preserve">(2,19+1,55*2)*0,10*1 : </t>
  </si>
  <si>
    <t>39,089</t>
  </si>
  <si>
    <t>33,964</t>
  </si>
  <si>
    <t xml:space="preserve">(2,22+0,8*2)*4 : </t>
  </si>
  <si>
    <t xml:space="preserve">(2,20+2,4*2)*12 : </t>
  </si>
  <si>
    <t xml:space="preserve">(2,20+1,550*2)*6 : </t>
  </si>
  <si>
    <t xml:space="preserve">(1,45+1,550*2)*5 : </t>
  </si>
  <si>
    <t>339,64</t>
  </si>
  <si>
    <t xml:space="preserve">33,964*1,08 'Přepočtené koeficientem množství : </t>
  </si>
  <si>
    <t>36,681</t>
  </si>
  <si>
    <t xml:space="preserve">(2,22)*0,8*4 : </t>
  </si>
  <si>
    <t xml:space="preserve">(2,20)*2,4*12 : </t>
  </si>
  <si>
    <t xml:space="preserve">(1,07+1,01+3,49+1,14+1,05+1,08+2,60+3,44+4,30)*2,00 : </t>
  </si>
  <si>
    <t xml:space="preserve">(3,37+3,44+3,49+3,48+3,42+3,36+3,24+1,97+4,15+3,50)*2,00 : </t>
  </si>
  <si>
    <t xml:space="preserve">(3,37+3,50+3,49+3,49+3,38+3,36+3,31+3,50+3,82+3,40)*2,00 : </t>
  </si>
  <si>
    <t xml:space="preserve">(3,40+3,53+3,49+3,48+3,40+3,40+3,28+3,37+3,92+3,40)*2,00 : </t>
  </si>
  <si>
    <t xml:space="preserve">(3,48+3,51+3,49+3,48+3,40+3,40+3,32+3,47+3,92+3,42)*2,00 : </t>
  </si>
  <si>
    <t xml:space="preserve">(3,47+3,44+3,49+3,49+3,39+3,39+3,33+3,46+3,86+3,45)*2,00 : </t>
  </si>
  <si>
    <t xml:space="preserve">(3,39+3,49+3,49+3,49+3,42+3,49+3,26+3,52+3,82+3,43)*2,00 : </t>
  </si>
  <si>
    <t>606,348</t>
  </si>
  <si>
    <t>452,7</t>
  </si>
  <si>
    <t xml:space="preserve">452,7*1,1 'Přepočtené koeficientem množství : </t>
  </si>
  <si>
    <t>497,97</t>
  </si>
  <si>
    <t>P2 délky 2,2m celkem 6 kusů : 2,2*6</t>
  </si>
  <si>
    <t>P3 délky 1,45m celkem 5 kusů : 1,45*5</t>
  </si>
  <si>
    <t>P4 délky 2,22m celkem 4 kusy : 2,22*4</t>
  </si>
  <si>
    <t>P5 délky 0,43m celkem 6 kusů : 0,43*6</t>
  </si>
  <si>
    <t>Barva bílá</t>
  </si>
  <si>
    <t>3. 1450x350mm celkem 5 kusů : 1,45*5</t>
  </si>
  <si>
    <t>4. 2220x350 mm celkem 5 kusů : 2,22*5</t>
  </si>
  <si>
    <t>4. 2220x560mm celkem 4 kusy : 2,0*0,56*4</t>
  </si>
  <si>
    <t>766 D5</t>
  </si>
  <si>
    <t>D+M - D5 - hliníkové vchodové dveře - 1570x3620 mm s nadsvětlíkem, včetně pomocných prací, doplňků, příslušenství,PÚ, dle PD</t>
  </si>
  <si>
    <t>Hliníkové vchodové dveře s horním světlíkem</t>
  </si>
  <si>
    <t>Dveře šíře 900mm - bezpečnostní trojsklo</t>
  </si>
  <si>
    <t>Světlík - zasklení bezpečnostní trojsklo, spodní čáast sklopná pomocí pákového mechanismu</t>
  </si>
  <si>
    <t>Kování - bezpečnostní, panikové</t>
  </si>
  <si>
    <t>Zasklení: U=0,90 W/m2K, g = 50</t>
  </si>
  <si>
    <t xml:space="preserve">(0,98)*0,76*2 : </t>
  </si>
  <si>
    <t>9,109</t>
  </si>
  <si>
    <t xml:space="preserve">(0,98+0,76*2)*0,36*2 : </t>
  </si>
  <si>
    <t xml:space="preserve">(1,50+1,55*2)*0,28*24 : </t>
  </si>
  <si>
    <t xml:space="preserve">(2,20+1,55*2)*0,28*6 : </t>
  </si>
  <si>
    <t xml:space="preserve">(1,45+1,55*2)*0,28*6 : </t>
  </si>
  <si>
    <t xml:space="preserve">(2,2+2,4*2)*0,28*6 : </t>
  </si>
  <si>
    <t>95,89</t>
  </si>
  <si>
    <t>82,54</t>
  </si>
  <si>
    <t>109,22</t>
  </si>
  <si>
    <t>8,84</t>
  </si>
  <si>
    <t>16,41*14</t>
  </si>
  <si>
    <t>214,235</t>
  </si>
  <si>
    <t xml:space="preserve">(0,98+0,76*2)*0,41*2 : </t>
  </si>
  <si>
    <t xml:space="preserve">(2,22+0,80*2)*0,42*5 : </t>
  </si>
  <si>
    <t xml:space="preserve">(1,45+1,55*2)*0,42*6 : </t>
  </si>
  <si>
    <t>153,748</t>
  </si>
  <si>
    <t xml:space="preserve">(0,98+0,76*2)*2 : </t>
  </si>
  <si>
    <t>371,535</t>
  </si>
  <si>
    <t xml:space="preserve">371,535*1,1 'Přepočtené koeficientem množství : </t>
  </si>
  <si>
    <t>408,689</t>
  </si>
  <si>
    <t>39,727</t>
  </si>
  <si>
    <t>5,455</t>
  </si>
  <si>
    <t xml:space="preserve">(2,2+1,55*2)*6 : </t>
  </si>
  <si>
    <t xml:space="preserve">(1,02+1,04+3,49+1,04+2,05+6,10+5,45+1,24+1,08)*2,00 : </t>
  </si>
  <si>
    <t xml:space="preserve">(3,40+3,44+3,49+3,43+3,92+3,44+3,38+3,45+3,79+3,29)*2,00 : </t>
  </si>
  <si>
    <t xml:space="preserve">(3,44+3,46+3,49+3,46+3,92+3,44+3,33+3,50+3,79+3,41)*2,00 : </t>
  </si>
  <si>
    <t xml:space="preserve">(3,40+3,43+3,49+3,49+3,97+3,43+3,30+3,48+3,84+3,40)*2,00 : </t>
  </si>
  <si>
    <t xml:space="preserve">(2,95+3,48+3,49+3,48+3,90+3,41+3,30+3,47+3,86+3,42)*2,00 : </t>
  </si>
  <si>
    <t xml:space="preserve">(7,00+3,49+3,49+3,92+3,40+3,31+3,49+3,86+3,09)*2,00 : </t>
  </si>
  <si>
    <t xml:space="preserve">(3,40+3,48+3,49+3,48+3,94+3,41+3,34+3,46+3,86+3,41)*2,00 : </t>
  </si>
  <si>
    <t>619,928</t>
  </si>
  <si>
    <t>466,18</t>
  </si>
  <si>
    <t xml:space="preserve">466,18*1,1 'Přepočtené koeficientem množství : </t>
  </si>
  <si>
    <t>512,798</t>
  </si>
  <si>
    <t xml:space="preserve">(0,9+0,76*2)*0,36*2 : </t>
  </si>
  <si>
    <t>P2 délky 2,19m celkem 6 kusů : 2,2*6</t>
  </si>
  <si>
    <t>P3 délky 1,45m celkem 6 kusů : 1,45*6</t>
  </si>
  <si>
    <t>5. 480x360 mm celkem 3 kusy : 0,48*0,35*3</t>
  </si>
  <si>
    <t>D+M - O1 - okno plastové - 980x760 mm, včetně pomocných prací, doplňků, příslušenství, PÚ, dle PD</t>
  </si>
  <si>
    <t>766O03</t>
  </si>
  <si>
    <t>okna lze vidět v pohledech 1.NP/6.NP - schodišťový prosto : 6</t>
  </si>
  <si>
    <t>zasklení - bezpečnostní í trojsklo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</si>
</sst>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20" fillId="0" borderId="0" xfId="0" applyNumberFormat="1" applyFont="1" applyAlignment="1">
      <alignment wrapTex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17" fillId="0" borderId="43"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P6JdmOF+MXW1wM0A5Uz0WNxttdhSnky6oPkJqLaO4cQjfVoJKziuSGuHZ4UdAVyn7FKfp68aa3kuV2og//oghw==" saltValue="pfWTFitVZycOZnndr25+I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203"/>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8" t="s">
        <v>24</v>
      </c>
      <c r="B16" s="38" t="s">
        <v>24</v>
      </c>
      <c r="C16" s="62"/>
      <c r="D16" s="63"/>
      <c r="E16" s="83"/>
      <c r="F16" s="84"/>
      <c r="G16" s="83"/>
      <c r="H16" s="84"/>
      <c r="I16" s="83">
        <f>SUMIF(F186:F199,A16,I186:I199)+SUMIF(F186:F199,"PSU",I186:I199)</f>
        <v>0</v>
      </c>
      <c r="J16" s="85"/>
    </row>
    <row r="17" spans="1:10" ht="23.25" customHeight="1" x14ac:dyDescent="0.2">
      <c r="A17" s="198" t="s">
        <v>25</v>
      </c>
      <c r="B17" s="38" t="s">
        <v>25</v>
      </c>
      <c r="C17" s="62"/>
      <c r="D17" s="63"/>
      <c r="E17" s="83"/>
      <c r="F17" s="84"/>
      <c r="G17" s="83"/>
      <c r="H17" s="84"/>
      <c r="I17" s="83">
        <f>SUMIF(F186:F199,A17,I186:I199)</f>
        <v>0</v>
      </c>
      <c r="J17" s="85"/>
    </row>
    <row r="18" spans="1:10" ht="23.25" customHeight="1" x14ac:dyDescent="0.2">
      <c r="A18" s="198" t="s">
        <v>26</v>
      </c>
      <c r="B18" s="38" t="s">
        <v>26</v>
      </c>
      <c r="C18" s="62"/>
      <c r="D18" s="63"/>
      <c r="E18" s="83"/>
      <c r="F18" s="84"/>
      <c r="G18" s="83"/>
      <c r="H18" s="84"/>
      <c r="I18" s="83">
        <f>SUMIF(F186:F199,A18,I186:I199)</f>
        <v>0</v>
      </c>
      <c r="J18" s="85"/>
    </row>
    <row r="19" spans="1:10" ht="23.25" customHeight="1" x14ac:dyDescent="0.2">
      <c r="A19" s="198" t="s">
        <v>172</v>
      </c>
      <c r="B19" s="38" t="s">
        <v>27</v>
      </c>
      <c r="C19" s="62"/>
      <c r="D19" s="63"/>
      <c r="E19" s="83"/>
      <c r="F19" s="84"/>
      <c r="G19" s="83"/>
      <c r="H19" s="84"/>
      <c r="I19" s="83">
        <f>SUMIF(F186:F199,A19,I186:I199)</f>
        <v>0</v>
      </c>
      <c r="J19" s="85"/>
    </row>
    <row r="20" spans="1:10" ht="23.25" customHeight="1" x14ac:dyDescent="0.2">
      <c r="A20" s="198" t="s">
        <v>173</v>
      </c>
      <c r="B20" s="38" t="s">
        <v>28</v>
      </c>
      <c r="C20" s="62"/>
      <c r="D20" s="63"/>
      <c r="E20" s="83"/>
      <c r="F20" s="84"/>
      <c r="G20" s="83"/>
      <c r="H20" s="84"/>
      <c r="I20" s="83">
        <f>SUMIF(F186:F199,A20,I186:I199)</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12</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80</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'00 00 Naklady'!AE22+'Křídl 54-01 1 Pol'!AE180+'Křídl 54-01 2 Pol'!AE448+'Křídl 54-01 3 Pol'!AE207+'Křídl 56-02 1 Pol'!AE162+'Křídl 56-02 2 Pol'!AE364+'Křídl 56-02 3 Pol'!AE164+'Křídl 58-03 1 Pol'!AE158+'Křídl 58-03 2 Pol'!AE375+'Křídl 58-03 3 Pol'!AE177+'Křídl 60-04 1 Pol'!AE148+'Křídl 60-04 2 Pol'!AE359+'Křídl 60-04 3 Pol'!AE156+'Křídl 62-05 1 Pol'!AE170+'Křídl 62-05 2 Pol'!AE392+'Křídl 62-05 3 Pol'!AE192+'Křídl 64-06 1 Pol'!AE150+'Křídl 64-06 2 Pol'!AE360+'Křídl 64-06 3 Pol'!AE171+'Křídl 66-07 1 Pol'!AE162+'Křídl 66-07 2 Pol'!AE393+'Křídl 66-07 3 Pol'!AE193</f>
        <v>0</v>
      </c>
      <c r="G39" s="149">
        <f>'00 00 Naklady'!AF22+'Křídl 54-01 1 Pol'!AF180+'Křídl 54-01 2 Pol'!AF448+'Křídl 54-01 3 Pol'!AF207+'Křídl 56-02 1 Pol'!AF162+'Křídl 56-02 2 Pol'!AF364+'Křídl 56-02 3 Pol'!AF164+'Křídl 58-03 1 Pol'!AF158+'Křídl 58-03 2 Pol'!AF375+'Křídl 58-03 3 Pol'!AF177+'Křídl 60-04 1 Pol'!AF148+'Křídl 60-04 2 Pol'!AF359+'Křídl 60-04 3 Pol'!AF156+'Křídl 62-05 1 Pol'!AF170+'Křídl 62-05 2 Pol'!AF392+'Křídl 62-05 3 Pol'!AF192+'Křídl 64-06 1 Pol'!AF150+'Křídl 64-06 2 Pol'!AF360+'Křídl 64-06 3 Pol'!AF171+'Křídl 66-07 1 Pol'!AF162+'Křídl 66-07 2 Pol'!AF393+'Křídl 66-07 3 Pol'!AF193</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f>'00 00 Naklady'!AE22</f>
        <v>0</v>
      </c>
      <c r="G40" s="155">
        <f>'00 00 Naklady'!AF22</f>
        <v>0</v>
      </c>
      <c r="H40" s="155">
        <f>(F40*SazbaDPH1/100)+(G40*SazbaDPH2/100)</f>
        <v>0</v>
      </c>
      <c r="I40" s="155">
        <f>F40+G40+H40</f>
        <v>0</v>
      </c>
      <c r="J40" s="156" t="str">
        <f>IF(CenaCelkemVypocet=0,"",I40/CenaCelkemVypocet*100)</f>
        <v/>
      </c>
    </row>
    <row r="41" spans="1:10" ht="25.5" customHeight="1" x14ac:dyDescent="0.2">
      <c r="A41" s="136">
        <v>3</v>
      </c>
      <c r="B41" s="157" t="s">
        <v>53</v>
      </c>
      <c r="C41" s="147" t="s">
        <v>54</v>
      </c>
      <c r="D41" s="147"/>
      <c r="E41" s="147"/>
      <c r="F41" s="158">
        <f>'00 00 Naklady'!AE22</f>
        <v>0</v>
      </c>
      <c r="G41" s="150">
        <f>'00 00 Naklady'!AF22</f>
        <v>0</v>
      </c>
      <c r="H41" s="150">
        <f>(F41*SazbaDPH1/100)+(G41*SazbaDPH2/100)</f>
        <v>0</v>
      </c>
      <c r="I41" s="150">
        <f>F41+G41+H41</f>
        <v>0</v>
      </c>
      <c r="J41" s="151" t="str">
        <f>IF(CenaCelkemVypocet=0,"",I41/CenaCelkemVypocet*100)</f>
        <v/>
      </c>
    </row>
    <row r="42" spans="1:10" ht="25.5" customHeight="1" x14ac:dyDescent="0.2">
      <c r="A42" s="136">
        <v>2</v>
      </c>
      <c r="B42" s="152"/>
      <c r="C42" s="153" t="s">
        <v>55</v>
      </c>
      <c r="D42" s="153"/>
      <c r="E42" s="153"/>
      <c r="F42" s="154"/>
      <c r="G42" s="155"/>
      <c r="H42" s="155">
        <f>(F42*SazbaDPH1/100)+(G42*SazbaDPH2/100)</f>
        <v>0</v>
      </c>
      <c r="I42" s="155"/>
      <c r="J42" s="156"/>
    </row>
    <row r="43" spans="1:10" ht="25.5" customHeight="1" x14ac:dyDescent="0.2">
      <c r="A43" s="136">
        <v>2</v>
      </c>
      <c r="B43" s="152" t="s">
        <v>56</v>
      </c>
      <c r="C43" s="153" t="s">
        <v>57</v>
      </c>
      <c r="D43" s="153"/>
      <c r="E43" s="153"/>
      <c r="F43" s="154">
        <f>'Křídl 54-01 1 Pol'!AE180+'Křídl 54-01 2 Pol'!AE448+'Křídl 54-01 3 Pol'!AE207</f>
        <v>0</v>
      </c>
      <c r="G43" s="155">
        <f>'Křídl 54-01 1 Pol'!AF180+'Křídl 54-01 2 Pol'!AF448+'Křídl 54-01 3 Pol'!AF207</f>
        <v>0</v>
      </c>
      <c r="H43" s="155">
        <f>(F43*SazbaDPH1/100)+(G43*SazbaDPH2/100)</f>
        <v>0</v>
      </c>
      <c r="I43" s="155">
        <f>F43+G43+H43</f>
        <v>0</v>
      </c>
      <c r="J43" s="156" t="str">
        <f>IF(CenaCelkemVypocet=0,"",I43/CenaCelkemVypocet*100)</f>
        <v/>
      </c>
    </row>
    <row r="44" spans="1:10" ht="25.5" customHeight="1" x14ac:dyDescent="0.2">
      <c r="A44" s="136">
        <v>3</v>
      </c>
      <c r="B44" s="157" t="s">
        <v>58</v>
      </c>
      <c r="C44" s="147" t="s">
        <v>59</v>
      </c>
      <c r="D44" s="147"/>
      <c r="E44" s="147"/>
      <c r="F44" s="158">
        <f>'Křídl 54-01 1 Pol'!AE180</f>
        <v>0</v>
      </c>
      <c r="G44" s="150">
        <f>'Křídl 54-01 1 Pol'!AF180</f>
        <v>0</v>
      </c>
      <c r="H44" s="150">
        <f>(F44*SazbaDPH1/100)+(G44*SazbaDPH2/100)</f>
        <v>0</v>
      </c>
      <c r="I44" s="150">
        <f>F44+G44+H44</f>
        <v>0</v>
      </c>
      <c r="J44" s="151" t="str">
        <f>IF(CenaCelkemVypocet=0,"",I44/CenaCelkemVypocet*100)</f>
        <v/>
      </c>
    </row>
    <row r="45" spans="1:10" ht="25.5" customHeight="1" x14ac:dyDescent="0.2">
      <c r="A45" s="136">
        <v>3</v>
      </c>
      <c r="B45" s="157" t="s">
        <v>60</v>
      </c>
      <c r="C45" s="147" t="s">
        <v>61</v>
      </c>
      <c r="D45" s="147"/>
      <c r="E45" s="147"/>
      <c r="F45" s="158">
        <f>'Křídl 54-01 2 Pol'!AE448</f>
        <v>0</v>
      </c>
      <c r="G45" s="150">
        <f>'Křídl 54-01 2 Pol'!AF448</f>
        <v>0</v>
      </c>
      <c r="H45" s="150">
        <f>(F45*SazbaDPH1/100)+(G45*SazbaDPH2/100)</f>
        <v>0</v>
      </c>
      <c r="I45" s="150">
        <f>F45+G45+H45</f>
        <v>0</v>
      </c>
      <c r="J45" s="151" t="str">
        <f>IF(CenaCelkemVypocet=0,"",I45/CenaCelkemVypocet*100)</f>
        <v/>
      </c>
    </row>
    <row r="46" spans="1:10" ht="25.5" customHeight="1" x14ac:dyDescent="0.2">
      <c r="A46" s="136">
        <v>3</v>
      </c>
      <c r="B46" s="157" t="s">
        <v>62</v>
      </c>
      <c r="C46" s="147" t="s">
        <v>63</v>
      </c>
      <c r="D46" s="147"/>
      <c r="E46" s="147"/>
      <c r="F46" s="158">
        <f>'Křídl 54-01 3 Pol'!AE207</f>
        <v>0</v>
      </c>
      <c r="G46" s="150">
        <f>'Křídl 54-01 3 Pol'!AF207</f>
        <v>0</v>
      </c>
      <c r="H46" s="150">
        <f>(F46*SazbaDPH1/100)+(G46*SazbaDPH2/100)</f>
        <v>0</v>
      </c>
      <c r="I46" s="150">
        <f>F46+G46+H46</f>
        <v>0</v>
      </c>
      <c r="J46" s="151" t="str">
        <f>IF(CenaCelkemVypocet=0,"",I46/CenaCelkemVypocet*100)</f>
        <v/>
      </c>
    </row>
    <row r="47" spans="1:10" ht="25.5" customHeight="1" x14ac:dyDescent="0.2">
      <c r="A47" s="136">
        <v>2</v>
      </c>
      <c r="B47" s="152" t="s">
        <v>64</v>
      </c>
      <c r="C47" s="153" t="s">
        <v>65</v>
      </c>
      <c r="D47" s="153"/>
      <c r="E47" s="153"/>
      <c r="F47" s="154">
        <f>'Křídl 56-02 1 Pol'!AE162+'Křídl 56-02 2 Pol'!AE364+'Křídl 56-02 3 Pol'!AE164</f>
        <v>0</v>
      </c>
      <c r="G47" s="155">
        <f>'Křídl 56-02 1 Pol'!AF162+'Křídl 56-02 2 Pol'!AF364+'Křídl 56-02 3 Pol'!AF164</f>
        <v>0</v>
      </c>
      <c r="H47" s="155">
        <f>(F47*SazbaDPH1/100)+(G47*SazbaDPH2/100)</f>
        <v>0</v>
      </c>
      <c r="I47" s="155">
        <f>F47+G47+H47</f>
        <v>0</v>
      </c>
      <c r="J47" s="156" t="str">
        <f>IF(CenaCelkemVypocet=0,"",I47/CenaCelkemVypocet*100)</f>
        <v/>
      </c>
    </row>
    <row r="48" spans="1:10" ht="25.5" customHeight="1" x14ac:dyDescent="0.2">
      <c r="A48" s="136">
        <v>3</v>
      </c>
      <c r="B48" s="157" t="s">
        <v>58</v>
      </c>
      <c r="C48" s="147" t="s">
        <v>66</v>
      </c>
      <c r="D48" s="147"/>
      <c r="E48" s="147"/>
      <c r="F48" s="158">
        <f>'Křídl 56-02 1 Pol'!AE162</f>
        <v>0</v>
      </c>
      <c r="G48" s="150">
        <f>'Křídl 56-02 1 Pol'!AF162</f>
        <v>0</v>
      </c>
      <c r="H48" s="150">
        <f>(F48*SazbaDPH1/100)+(G48*SazbaDPH2/100)</f>
        <v>0</v>
      </c>
      <c r="I48" s="150">
        <f>F48+G48+H48</f>
        <v>0</v>
      </c>
      <c r="J48" s="151" t="str">
        <f>IF(CenaCelkemVypocet=0,"",I48/CenaCelkemVypocet*100)</f>
        <v/>
      </c>
    </row>
    <row r="49" spans="1:10" ht="25.5" customHeight="1" x14ac:dyDescent="0.2">
      <c r="A49" s="136">
        <v>3</v>
      </c>
      <c r="B49" s="157" t="s">
        <v>60</v>
      </c>
      <c r="C49" s="147" t="s">
        <v>67</v>
      </c>
      <c r="D49" s="147"/>
      <c r="E49" s="147"/>
      <c r="F49" s="158">
        <f>'Křídl 56-02 2 Pol'!AE364</f>
        <v>0</v>
      </c>
      <c r="G49" s="150">
        <f>'Křídl 56-02 2 Pol'!AF364</f>
        <v>0</v>
      </c>
      <c r="H49" s="150">
        <f>(F49*SazbaDPH1/100)+(G49*SazbaDPH2/100)</f>
        <v>0</v>
      </c>
      <c r="I49" s="150">
        <f>F49+G49+H49</f>
        <v>0</v>
      </c>
      <c r="J49" s="151" t="str">
        <f>IF(CenaCelkemVypocet=0,"",I49/CenaCelkemVypocet*100)</f>
        <v/>
      </c>
    </row>
    <row r="50" spans="1:10" ht="25.5" customHeight="1" x14ac:dyDescent="0.2">
      <c r="A50" s="136">
        <v>3</v>
      </c>
      <c r="B50" s="157" t="s">
        <v>62</v>
      </c>
      <c r="C50" s="147" t="s">
        <v>68</v>
      </c>
      <c r="D50" s="147"/>
      <c r="E50" s="147"/>
      <c r="F50" s="158">
        <f>'Křídl 56-02 3 Pol'!AE164</f>
        <v>0</v>
      </c>
      <c r="G50" s="150">
        <f>'Křídl 56-02 3 Pol'!AF164</f>
        <v>0</v>
      </c>
      <c r="H50" s="150">
        <f>(F50*SazbaDPH1/100)+(G50*SazbaDPH2/100)</f>
        <v>0</v>
      </c>
      <c r="I50" s="150">
        <f>F50+G50+H50</f>
        <v>0</v>
      </c>
      <c r="J50" s="151" t="str">
        <f>IF(CenaCelkemVypocet=0,"",I50/CenaCelkemVypocet*100)</f>
        <v/>
      </c>
    </row>
    <row r="51" spans="1:10" ht="25.5" customHeight="1" x14ac:dyDescent="0.2">
      <c r="A51" s="136">
        <v>2</v>
      </c>
      <c r="B51" s="152" t="s">
        <v>69</v>
      </c>
      <c r="C51" s="153" t="s">
        <v>70</v>
      </c>
      <c r="D51" s="153"/>
      <c r="E51" s="153"/>
      <c r="F51" s="154">
        <f>'Křídl 58-03 1 Pol'!AE158+'Křídl 58-03 2 Pol'!AE375+'Křídl 58-03 3 Pol'!AE177</f>
        <v>0</v>
      </c>
      <c r="G51" s="155">
        <f>'Křídl 58-03 1 Pol'!AF158+'Křídl 58-03 2 Pol'!AF375+'Křídl 58-03 3 Pol'!AF177</f>
        <v>0</v>
      </c>
      <c r="H51" s="155">
        <f>(F51*SazbaDPH1/100)+(G51*SazbaDPH2/100)</f>
        <v>0</v>
      </c>
      <c r="I51" s="155">
        <f>F51+G51+H51</f>
        <v>0</v>
      </c>
      <c r="J51" s="156" t="str">
        <f>IF(CenaCelkemVypocet=0,"",I51/CenaCelkemVypocet*100)</f>
        <v/>
      </c>
    </row>
    <row r="52" spans="1:10" ht="25.5" customHeight="1" x14ac:dyDescent="0.2">
      <c r="A52" s="136">
        <v>3</v>
      </c>
      <c r="B52" s="157" t="s">
        <v>58</v>
      </c>
      <c r="C52" s="147" t="s">
        <v>66</v>
      </c>
      <c r="D52" s="147"/>
      <c r="E52" s="147"/>
      <c r="F52" s="158">
        <f>'Křídl 58-03 1 Pol'!AE158</f>
        <v>0</v>
      </c>
      <c r="G52" s="150">
        <f>'Křídl 58-03 1 Pol'!AF158</f>
        <v>0</v>
      </c>
      <c r="H52" s="150">
        <f>(F52*SazbaDPH1/100)+(G52*SazbaDPH2/100)</f>
        <v>0</v>
      </c>
      <c r="I52" s="150">
        <f>F52+G52+H52</f>
        <v>0</v>
      </c>
      <c r="J52" s="151" t="str">
        <f>IF(CenaCelkemVypocet=0,"",I52/CenaCelkemVypocet*100)</f>
        <v/>
      </c>
    </row>
    <row r="53" spans="1:10" ht="25.5" customHeight="1" x14ac:dyDescent="0.2">
      <c r="A53" s="136">
        <v>3</v>
      </c>
      <c r="B53" s="157" t="s">
        <v>60</v>
      </c>
      <c r="C53" s="147" t="s">
        <v>67</v>
      </c>
      <c r="D53" s="147"/>
      <c r="E53" s="147"/>
      <c r="F53" s="158">
        <f>'Křídl 58-03 2 Pol'!AE375</f>
        <v>0</v>
      </c>
      <c r="G53" s="150">
        <f>'Křídl 58-03 2 Pol'!AF375</f>
        <v>0</v>
      </c>
      <c r="H53" s="150">
        <f>(F53*SazbaDPH1/100)+(G53*SazbaDPH2/100)</f>
        <v>0</v>
      </c>
      <c r="I53" s="150">
        <f>F53+G53+H53</f>
        <v>0</v>
      </c>
      <c r="J53" s="151" t="str">
        <f>IF(CenaCelkemVypocet=0,"",I53/CenaCelkemVypocet*100)</f>
        <v/>
      </c>
    </row>
    <row r="54" spans="1:10" ht="25.5" customHeight="1" x14ac:dyDescent="0.2">
      <c r="A54" s="136">
        <v>3</v>
      </c>
      <c r="B54" s="157" t="s">
        <v>62</v>
      </c>
      <c r="C54" s="147" t="s">
        <v>68</v>
      </c>
      <c r="D54" s="147"/>
      <c r="E54" s="147"/>
      <c r="F54" s="158">
        <f>'Křídl 58-03 3 Pol'!AE177</f>
        <v>0</v>
      </c>
      <c r="G54" s="150">
        <f>'Křídl 58-03 3 Pol'!AF177</f>
        <v>0</v>
      </c>
      <c r="H54" s="150">
        <f>(F54*SazbaDPH1/100)+(G54*SazbaDPH2/100)</f>
        <v>0</v>
      </c>
      <c r="I54" s="150">
        <f>F54+G54+H54</f>
        <v>0</v>
      </c>
      <c r="J54" s="151" t="str">
        <f>IF(CenaCelkemVypocet=0,"",I54/CenaCelkemVypocet*100)</f>
        <v/>
      </c>
    </row>
    <row r="55" spans="1:10" ht="25.5" customHeight="1" x14ac:dyDescent="0.2">
      <c r="A55" s="136">
        <v>2</v>
      </c>
      <c r="B55" s="152" t="s">
        <v>71</v>
      </c>
      <c r="C55" s="153" t="s">
        <v>72</v>
      </c>
      <c r="D55" s="153"/>
      <c r="E55" s="153"/>
      <c r="F55" s="154">
        <f>'Křídl 60-04 1 Pol'!AE148+'Křídl 60-04 2 Pol'!AE359+'Křídl 60-04 3 Pol'!AE156</f>
        <v>0</v>
      </c>
      <c r="G55" s="155">
        <f>'Křídl 60-04 1 Pol'!AF148+'Křídl 60-04 2 Pol'!AF359+'Křídl 60-04 3 Pol'!AF156</f>
        <v>0</v>
      </c>
      <c r="H55" s="155">
        <f>(F55*SazbaDPH1/100)+(G55*SazbaDPH2/100)</f>
        <v>0</v>
      </c>
      <c r="I55" s="155">
        <f>F55+G55+H55</f>
        <v>0</v>
      </c>
      <c r="J55" s="156" t="str">
        <f>IF(CenaCelkemVypocet=0,"",I55/CenaCelkemVypocet*100)</f>
        <v/>
      </c>
    </row>
    <row r="56" spans="1:10" ht="25.5" customHeight="1" x14ac:dyDescent="0.2">
      <c r="A56" s="136">
        <v>3</v>
      </c>
      <c r="B56" s="157" t="s">
        <v>58</v>
      </c>
      <c r="C56" s="147" t="s">
        <v>66</v>
      </c>
      <c r="D56" s="147"/>
      <c r="E56" s="147"/>
      <c r="F56" s="158">
        <f>'Křídl 60-04 1 Pol'!AE148</f>
        <v>0</v>
      </c>
      <c r="G56" s="150">
        <f>'Křídl 60-04 1 Pol'!AF148</f>
        <v>0</v>
      </c>
      <c r="H56" s="150">
        <f>(F56*SazbaDPH1/100)+(G56*SazbaDPH2/100)</f>
        <v>0</v>
      </c>
      <c r="I56" s="150">
        <f>F56+G56+H56</f>
        <v>0</v>
      </c>
      <c r="J56" s="151" t="str">
        <f>IF(CenaCelkemVypocet=0,"",I56/CenaCelkemVypocet*100)</f>
        <v/>
      </c>
    </row>
    <row r="57" spans="1:10" ht="25.5" customHeight="1" x14ac:dyDescent="0.2">
      <c r="A57" s="136">
        <v>3</v>
      </c>
      <c r="B57" s="157" t="s">
        <v>60</v>
      </c>
      <c r="C57" s="147" t="s">
        <v>67</v>
      </c>
      <c r="D57" s="147"/>
      <c r="E57" s="147"/>
      <c r="F57" s="158">
        <f>'Křídl 60-04 2 Pol'!AE359</f>
        <v>0</v>
      </c>
      <c r="G57" s="150">
        <f>'Křídl 60-04 2 Pol'!AF359</f>
        <v>0</v>
      </c>
      <c r="H57" s="150">
        <f>(F57*SazbaDPH1/100)+(G57*SazbaDPH2/100)</f>
        <v>0</v>
      </c>
      <c r="I57" s="150">
        <f>F57+G57+H57</f>
        <v>0</v>
      </c>
      <c r="J57" s="151" t="str">
        <f>IF(CenaCelkemVypocet=0,"",I57/CenaCelkemVypocet*100)</f>
        <v/>
      </c>
    </row>
    <row r="58" spans="1:10" ht="25.5" customHeight="1" x14ac:dyDescent="0.2">
      <c r="A58" s="136">
        <v>3</v>
      </c>
      <c r="B58" s="157" t="s">
        <v>62</v>
      </c>
      <c r="C58" s="147" t="s">
        <v>68</v>
      </c>
      <c r="D58" s="147"/>
      <c r="E58" s="147"/>
      <c r="F58" s="158">
        <f>'Křídl 60-04 3 Pol'!AE156</f>
        <v>0</v>
      </c>
      <c r="G58" s="150">
        <f>'Křídl 60-04 3 Pol'!AF156</f>
        <v>0</v>
      </c>
      <c r="H58" s="150">
        <f>(F58*SazbaDPH1/100)+(G58*SazbaDPH2/100)</f>
        <v>0</v>
      </c>
      <c r="I58" s="150">
        <f>F58+G58+H58</f>
        <v>0</v>
      </c>
      <c r="J58" s="151" t="str">
        <f>IF(CenaCelkemVypocet=0,"",I58/CenaCelkemVypocet*100)</f>
        <v/>
      </c>
    </row>
    <row r="59" spans="1:10" ht="25.5" customHeight="1" x14ac:dyDescent="0.2">
      <c r="A59" s="136">
        <v>2</v>
      </c>
      <c r="B59" s="152" t="s">
        <v>73</v>
      </c>
      <c r="C59" s="153" t="s">
        <v>74</v>
      </c>
      <c r="D59" s="153"/>
      <c r="E59" s="153"/>
      <c r="F59" s="154">
        <f>'Křídl 62-05 1 Pol'!AE170+'Křídl 62-05 2 Pol'!AE392+'Křídl 62-05 3 Pol'!AE192</f>
        <v>0</v>
      </c>
      <c r="G59" s="155">
        <f>'Křídl 62-05 1 Pol'!AF170+'Křídl 62-05 2 Pol'!AF392+'Křídl 62-05 3 Pol'!AF192</f>
        <v>0</v>
      </c>
      <c r="H59" s="155">
        <f>(F59*SazbaDPH1/100)+(G59*SazbaDPH2/100)</f>
        <v>0</v>
      </c>
      <c r="I59" s="155">
        <f>F59+G59+H59</f>
        <v>0</v>
      </c>
      <c r="J59" s="156" t="str">
        <f>IF(CenaCelkemVypocet=0,"",I59/CenaCelkemVypocet*100)</f>
        <v/>
      </c>
    </row>
    <row r="60" spans="1:10" ht="25.5" customHeight="1" x14ac:dyDescent="0.2">
      <c r="A60" s="136">
        <v>3</v>
      </c>
      <c r="B60" s="157" t="s">
        <v>58</v>
      </c>
      <c r="C60" s="147" t="s">
        <v>66</v>
      </c>
      <c r="D60" s="147"/>
      <c r="E60" s="147"/>
      <c r="F60" s="158">
        <f>'Křídl 62-05 1 Pol'!AE170</f>
        <v>0</v>
      </c>
      <c r="G60" s="150">
        <f>'Křídl 62-05 1 Pol'!AF170</f>
        <v>0</v>
      </c>
      <c r="H60" s="150">
        <f>(F60*SazbaDPH1/100)+(G60*SazbaDPH2/100)</f>
        <v>0</v>
      </c>
      <c r="I60" s="150">
        <f>F60+G60+H60</f>
        <v>0</v>
      </c>
      <c r="J60" s="151" t="str">
        <f>IF(CenaCelkemVypocet=0,"",I60/CenaCelkemVypocet*100)</f>
        <v/>
      </c>
    </row>
    <row r="61" spans="1:10" ht="25.5" customHeight="1" x14ac:dyDescent="0.2">
      <c r="A61" s="136">
        <v>3</v>
      </c>
      <c r="B61" s="157" t="s">
        <v>60</v>
      </c>
      <c r="C61" s="147" t="s">
        <v>67</v>
      </c>
      <c r="D61" s="147"/>
      <c r="E61" s="147"/>
      <c r="F61" s="158">
        <f>'Křídl 62-05 2 Pol'!AE392</f>
        <v>0</v>
      </c>
      <c r="G61" s="150">
        <f>'Křídl 62-05 2 Pol'!AF392</f>
        <v>0</v>
      </c>
      <c r="H61" s="150">
        <f>(F61*SazbaDPH1/100)+(G61*SazbaDPH2/100)</f>
        <v>0</v>
      </c>
      <c r="I61" s="150">
        <f>F61+G61+H61</f>
        <v>0</v>
      </c>
      <c r="J61" s="151" t="str">
        <f>IF(CenaCelkemVypocet=0,"",I61/CenaCelkemVypocet*100)</f>
        <v/>
      </c>
    </row>
    <row r="62" spans="1:10" ht="25.5" customHeight="1" x14ac:dyDescent="0.2">
      <c r="A62" s="136">
        <v>3</v>
      </c>
      <c r="B62" s="157" t="s">
        <v>62</v>
      </c>
      <c r="C62" s="147" t="s">
        <v>68</v>
      </c>
      <c r="D62" s="147"/>
      <c r="E62" s="147"/>
      <c r="F62" s="158">
        <f>'Křídl 62-05 3 Pol'!AE192</f>
        <v>0</v>
      </c>
      <c r="G62" s="150">
        <f>'Křídl 62-05 3 Pol'!AF192</f>
        <v>0</v>
      </c>
      <c r="H62" s="150">
        <f>(F62*SazbaDPH1/100)+(G62*SazbaDPH2/100)</f>
        <v>0</v>
      </c>
      <c r="I62" s="150">
        <f>F62+G62+H62</f>
        <v>0</v>
      </c>
      <c r="J62" s="151" t="str">
        <f>IF(CenaCelkemVypocet=0,"",I62/CenaCelkemVypocet*100)</f>
        <v/>
      </c>
    </row>
    <row r="63" spans="1:10" ht="25.5" customHeight="1" x14ac:dyDescent="0.2">
      <c r="A63" s="136">
        <v>2</v>
      </c>
      <c r="B63" s="152" t="s">
        <v>75</v>
      </c>
      <c r="C63" s="153" t="s">
        <v>76</v>
      </c>
      <c r="D63" s="153"/>
      <c r="E63" s="153"/>
      <c r="F63" s="154">
        <f>'Křídl 64-06 1 Pol'!AE150+'Křídl 64-06 2 Pol'!AE360+'Křídl 64-06 3 Pol'!AE171</f>
        <v>0</v>
      </c>
      <c r="G63" s="155">
        <f>'Křídl 64-06 1 Pol'!AF150+'Křídl 64-06 2 Pol'!AF360+'Křídl 64-06 3 Pol'!AF171</f>
        <v>0</v>
      </c>
      <c r="H63" s="155">
        <f>(F63*SazbaDPH1/100)+(G63*SazbaDPH2/100)</f>
        <v>0</v>
      </c>
      <c r="I63" s="155">
        <f>F63+G63+H63</f>
        <v>0</v>
      </c>
      <c r="J63" s="156" t="str">
        <f>IF(CenaCelkemVypocet=0,"",I63/CenaCelkemVypocet*100)</f>
        <v/>
      </c>
    </row>
    <row r="64" spans="1:10" ht="25.5" customHeight="1" x14ac:dyDescent="0.2">
      <c r="A64" s="136">
        <v>3</v>
      </c>
      <c r="B64" s="157" t="s">
        <v>58</v>
      </c>
      <c r="C64" s="147" t="s">
        <v>66</v>
      </c>
      <c r="D64" s="147"/>
      <c r="E64" s="147"/>
      <c r="F64" s="158">
        <f>'Křídl 64-06 1 Pol'!AE150</f>
        <v>0</v>
      </c>
      <c r="G64" s="150">
        <f>'Křídl 64-06 1 Pol'!AF150</f>
        <v>0</v>
      </c>
      <c r="H64" s="150">
        <f>(F64*SazbaDPH1/100)+(G64*SazbaDPH2/100)</f>
        <v>0</v>
      </c>
      <c r="I64" s="150">
        <f>F64+G64+H64</f>
        <v>0</v>
      </c>
      <c r="J64" s="151" t="str">
        <f>IF(CenaCelkemVypocet=0,"",I64/CenaCelkemVypocet*100)</f>
        <v/>
      </c>
    </row>
    <row r="65" spans="1:52" ht="25.5" customHeight="1" x14ac:dyDescent="0.2">
      <c r="A65" s="136">
        <v>3</v>
      </c>
      <c r="B65" s="157" t="s">
        <v>60</v>
      </c>
      <c r="C65" s="147" t="s">
        <v>67</v>
      </c>
      <c r="D65" s="147"/>
      <c r="E65" s="147"/>
      <c r="F65" s="158">
        <f>'Křídl 64-06 2 Pol'!AE360</f>
        <v>0</v>
      </c>
      <c r="G65" s="150">
        <f>'Křídl 64-06 2 Pol'!AF360</f>
        <v>0</v>
      </c>
      <c r="H65" s="150">
        <f>(F65*SazbaDPH1/100)+(G65*SazbaDPH2/100)</f>
        <v>0</v>
      </c>
      <c r="I65" s="150">
        <f>F65+G65+H65</f>
        <v>0</v>
      </c>
      <c r="J65" s="151" t="str">
        <f>IF(CenaCelkemVypocet=0,"",I65/CenaCelkemVypocet*100)</f>
        <v/>
      </c>
    </row>
    <row r="66" spans="1:52" ht="25.5" customHeight="1" x14ac:dyDescent="0.2">
      <c r="A66" s="136">
        <v>3</v>
      </c>
      <c r="B66" s="157" t="s">
        <v>62</v>
      </c>
      <c r="C66" s="147" t="s">
        <v>68</v>
      </c>
      <c r="D66" s="147"/>
      <c r="E66" s="147"/>
      <c r="F66" s="158">
        <f>'Křídl 64-06 3 Pol'!AE171</f>
        <v>0</v>
      </c>
      <c r="G66" s="150">
        <f>'Křídl 64-06 3 Pol'!AF171</f>
        <v>0</v>
      </c>
      <c r="H66" s="150">
        <f>(F66*SazbaDPH1/100)+(G66*SazbaDPH2/100)</f>
        <v>0</v>
      </c>
      <c r="I66" s="150">
        <f>F66+G66+H66</f>
        <v>0</v>
      </c>
      <c r="J66" s="151" t="str">
        <f>IF(CenaCelkemVypocet=0,"",I66/CenaCelkemVypocet*100)</f>
        <v/>
      </c>
    </row>
    <row r="67" spans="1:52" ht="25.5" customHeight="1" x14ac:dyDescent="0.2">
      <c r="A67" s="136">
        <v>2</v>
      </c>
      <c r="B67" s="152" t="s">
        <v>77</v>
      </c>
      <c r="C67" s="153" t="s">
        <v>78</v>
      </c>
      <c r="D67" s="153"/>
      <c r="E67" s="153"/>
      <c r="F67" s="154">
        <f>'Křídl 66-07 1 Pol'!AE162+'Křídl 66-07 2 Pol'!AE393+'Křídl 66-07 3 Pol'!AE193</f>
        <v>0</v>
      </c>
      <c r="G67" s="155">
        <f>'Křídl 66-07 1 Pol'!AF162+'Křídl 66-07 2 Pol'!AF393+'Křídl 66-07 3 Pol'!AF193</f>
        <v>0</v>
      </c>
      <c r="H67" s="155">
        <f>(F67*SazbaDPH1/100)+(G67*SazbaDPH2/100)</f>
        <v>0</v>
      </c>
      <c r="I67" s="155">
        <f>F67+G67+H67</f>
        <v>0</v>
      </c>
      <c r="J67" s="156" t="str">
        <f>IF(CenaCelkemVypocet=0,"",I67/CenaCelkemVypocet*100)</f>
        <v/>
      </c>
    </row>
    <row r="68" spans="1:52" ht="25.5" customHeight="1" x14ac:dyDescent="0.2">
      <c r="A68" s="136">
        <v>3</v>
      </c>
      <c r="B68" s="157" t="s">
        <v>58</v>
      </c>
      <c r="C68" s="147" t="s">
        <v>66</v>
      </c>
      <c r="D68" s="147"/>
      <c r="E68" s="147"/>
      <c r="F68" s="158">
        <f>'Křídl 66-07 1 Pol'!AE162</f>
        <v>0</v>
      </c>
      <c r="G68" s="150">
        <f>'Křídl 66-07 1 Pol'!AF162</f>
        <v>0</v>
      </c>
      <c r="H68" s="150">
        <f>(F68*SazbaDPH1/100)+(G68*SazbaDPH2/100)</f>
        <v>0</v>
      </c>
      <c r="I68" s="150">
        <f>F68+G68+H68</f>
        <v>0</v>
      </c>
      <c r="J68" s="151" t="str">
        <f>IF(CenaCelkemVypocet=0,"",I68/CenaCelkemVypocet*100)</f>
        <v/>
      </c>
    </row>
    <row r="69" spans="1:52" ht="25.5" customHeight="1" x14ac:dyDescent="0.2">
      <c r="A69" s="136">
        <v>3</v>
      </c>
      <c r="B69" s="157" t="s">
        <v>60</v>
      </c>
      <c r="C69" s="147" t="s">
        <v>67</v>
      </c>
      <c r="D69" s="147"/>
      <c r="E69" s="147"/>
      <c r="F69" s="158">
        <f>'Křídl 66-07 2 Pol'!AE393</f>
        <v>0</v>
      </c>
      <c r="G69" s="150">
        <f>'Křídl 66-07 2 Pol'!AF393</f>
        <v>0</v>
      </c>
      <c r="H69" s="150">
        <f>(F69*SazbaDPH1/100)+(G69*SazbaDPH2/100)</f>
        <v>0</v>
      </c>
      <c r="I69" s="150">
        <f>F69+G69+H69</f>
        <v>0</v>
      </c>
      <c r="J69" s="151" t="str">
        <f>IF(CenaCelkemVypocet=0,"",I69/CenaCelkemVypocet*100)</f>
        <v/>
      </c>
    </row>
    <row r="70" spans="1:52" ht="25.5" customHeight="1" x14ac:dyDescent="0.2">
      <c r="A70" s="136">
        <v>3</v>
      </c>
      <c r="B70" s="157" t="s">
        <v>62</v>
      </c>
      <c r="C70" s="147" t="s">
        <v>68</v>
      </c>
      <c r="D70" s="147"/>
      <c r="E70" s="147"/>
      <c r="F70" s="158">
        <f>'Křídl 66-07 3 Pol'!AE193</f>
        <v>0</v>
      </c>
      <c r="G70" s="150">
        <f>'Křídl 66-07 3 Pol'!AF193</f>
        <v>0</v>
      </c>
      <c r="H70" s="150">
        <f>(F70*SazbaDPH1/100)+(G70*SazbaDPH2/100)</f>
        <v>0</v>
      </c>
      <c r="I70" s="150">
        <f>F70+G70+H70</f>
        <v>0</v>
      </c>
      <c r="J70" s="151" t="str">
        <f>IF(CenaCelkemVypocet=0,"",I70/CenaCelkemVypocet*100)</f>
        <v/>
      </c>
    </row>
    <row r="71" spans="1:52" ht="25.5" customHeight="1" x14ac:dyDescent="0.2">
      <c r="A71" s="136"/>
      <c r="B71" s="159" t="s">
        <v>79</v>
      </c>
      <c r="C71" s="160"/>
      <c r="D71" s="160"/>
      <c r="E71" s="161"/>
      <c r="F71" s="162">
        <f>SUMIF(A39:A70,"=1",F39:F70)</f>
        <v>0</v>
      </c>
      <c r="G71" s="163">
        <f>SUMIF(A39:A70,"=1",G39:G70)</f>
        <v>0</v>
      </c>
      <c r="H71" s="163">
        <f>SUMIF(A39:A70,"=1",H39:H70)</f>
        <v>0</v>
      </c>
      <c r="I71" s="163">
        <f>SUMIF(A39:A70,"=1",I39:I70)</f>
        <v>0</v>
      </c>
      <c r="J71" s="164">
        <f>SUMIF(A39:A70,"=1",J39:J70)</f>
        <v>0</v>
      </c>
    </row>
    <row r="73" spans="1:52" x14ac:dyDescent="0.2">
      <c r="A73" t="s">
        <v>81</v>
      </c>
      <c r="B73" t="s">
        <v>82</v>
      </c>
    </row>
    <row r="74" spans="1:52" x14ac:dyDescent="0.2">
      <c r="B74" s="176" t="s">
        <v>83</v>
      </c>
      <c r="C74" s="176"/>
      <c r="D74" s="176"/>
      <c r="E74" s="176"/>
      <c r="F74" s="176"/>
      <c r="G74" s="176"/>
      <c r="H74" s="176"/>
      <c r="I74" s="176"/>
      <c r="J74" s="176"/>
      <c r="AZ74" s="175" t="str">
        <f>B74</f>
        <v>1. PODMÍNKY PRO ZPRACOVÁNÍ NABÍDKOVÉ CENY</v>
      </c>
    </row>
    <row r="76" spans="1:52" x14ac:dyDescent="0.2">
      <c r="B76" s="176" t="s">
        <v>84</v>
      </c>
      <c r="C76" s="176"/>
      <c r="D76" s="176"/>
      <c r="E76" s="176"/>
      <c r="F76" s="176"/>
      <c r="G76" s="176"/>
      <c r="H76" s="176"/>
      <c r="I76" s="176"/>
      <c r="J76" s="176"/>
      <c r="AZ76" s="175" t="str">
        <f>B76</f>
        <v xml:space="preserve">        Preambule</v>
      </c>
    </row>
    <row r="78" spans="1:52" ht="51" x14ac:dyDescent="0.2">
      <c r="B78" s="176" t="s">
        <v>85</v>
      </c>
      <c r="C78" s="176"/>
      <c r="D78" s="176"/>
      <c r="E78" s="176"/>
      <c r="F78" s="176"/>
      <c r="G78" s="176"/>
      <c r="H78" s="176"/>
      <c r="I78" s="176"/>
      <c r="J78" s="176"/>
      <c r="AZ78" s="175" t="str">
        <f>B78</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79" spans="1:52" ht="51" x14ac:dyDescent="0.2">
      <c r="B79" s="176" t="s">
        <v>86</v>
      </c>
      <c r="C79" s="176"/>
      <c r="D79" s="176"/>
      <c r="E79" s="176"/>
      <c r="F79" s="176"/>
      <c r="G79" s="176"/>
      <c r="H79" s="176"/>
      <c r="I79" s="176"/>
      <c r="J79" s="176"/>
      <c r="AZ79" s="175" t="str">
        <f>B79</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81" spans="2:52" x14ac:dyDescent="0.2">
      <c r="B81" s="176" t="s">
        <v>87</v>
      </c>
      <c r="C81" s="176"/>
      <c r="D81" s="176"/>
      <c r="E81" s="176"/>
      <c r="F81" s="176"/>
      <c r="G81" s="176"/>
      <c r="H81" s="176"/>
      <c r="I81" s="176"/>
      <c r="J81" s="176"/>
      <c r="AZ81" s="175" t="str">
        <f>B81</f>
        <v xml:space="preserve">        Vymezení některých pojmů</v>
      </c>
    </row>
    <row r="84" spans="2:52" x14ac:dyDescent="0.2">
      <c r="B84" s="176" t="s">
        <v>88</v>
      </c>
      <c r="C84" s="176"/>
      <c r="D84" s="176"/>
      <c r="E84" s="176"/>
      <c r="F84" s="176"/>
      <c r="G84" s="176"/>
      <c r="H84" s="176"/>
      <c r="I84" s="176"/>
      <c r="J84" s="176"/>
      <c r="AZ84" s="175" t="str">
        <f>B84</f>
        <v>Pro účely zpracování nabídkové ceny se jsou použity některé pojmy, pod kterými se rozumí:</v>
      </c>
    </row>
    <row r="85" spans="2:52" ht="38.25" x14ac:dyDescent="0.2">
      <c r="B85" s="176" t="s">
        <v>89</v>
      </c>
      <c r="C85" s="176"/>
      <c r="D85" s="176"/>
      <c r="E85" s="176"/>
      <c r="F85" s="176"/>
      <c r="G85" s="176"/>
      <c r="H85" s="176"/>
      <c r="I85" s="176"/>
      <c r="J85" s="176"/>
      <c r="AZ85" s="175" t="str">
        <f>B85</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86" spans="2:52" ht="38.25" x14ac:dyDescent="0.2">
      <c r="B86" s="176" t="s">
        <v>90</v>
      </c>
      <c r="C86" s="176"/>
      <c r="D86" s="176"/>
      <c r="E86" s="176"/>
      <c r="F86" s="176"/>
      <c r="G86" s="176"/>
      <c r="H86" s="176"/>
      <c r="I86" s="176"/>
      <c r="J86" s="176"/>
      <c r="AZ86" s="175" t="str">
        <f>B86</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87" spans="2:52" ht="51" x14ac:dyDescent="0.2">
      <c r="B87" s="176" t="s">
        <v>91</v>
      </c>
      <c r="C87" s="176"/>
      <c r="D87" s="176"/>
      <c r="E87" s="176"/>
      <c r="F87" s="176"/>
      <c r="G87" s="176"/>
      <c r="H87" s="176"/>
      <c r="I87" s="176"/>
      <c r="J87" s="176"/>
      <c r="AZ87" s="175" t="str">
        <f>B87</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88" spans="2:52" ht="76.5" x14ac:dyDescent="0.2">
      <c r="B88" s="176" t="s">
        <v>92</v>
      </c>
      <c r="C88" s="176"/>
      <c r="D88" s="176"/>
      <c r="E88" s="176"/>
      <c r="F88" s="176"/>
      <c r="G88" s="176"/>
      <c r="H88" s="176"/>
      <c r="I88" s="176"/>
      <c r="J88" s="176"/>
      <c r="AZ88" s="175" t="str">
        <f>B88</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89" spans="2:52" ht="51" x14ac:dyDescent="0.2">
      <c r="B89" s="176" t="s">
        <v>93</v>
      </c>
      <c r="C89" s="176"/>
      <c r="D89" s="176"/>
      <c r="E89" s="176"/>
      <c r="F89" s="176"/>
      <c r="G89" s="176"/>
      <c r="H89" s="176"/>
      <c r="I89" s="176"/>
      <c r="J89" s="176"/>
      <c r="AZ89" s="175" t="str">
        <f>B89</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91" spans="2:52" x14ac:dyDescent="0.2">
      <c r="B91" s="176" t="s">
        <v>94</v>
      </c>
      <c r="C91" s="176"/>
      <c r="D91" s="176"/>
      <c r="E91" s="176"/>
      <c r="F91" s="176"/>
      <c r="G91" s="176"/>
      <c r="H91" s="176"/>
      <c r="I91" s="176"/>
      <c r="J91" s="176"/>
      <c r="AZ91" s="175" t="str">
        <f>B91</f>
        <v xml:space="preserve">        Cenová soustava</v>
      </c>
    </row>
    <row r="93" spans="2:52" x14ac:dyDescent="0.2">
      <c r="B93" s="176" t="s">
        <v>95</v>
      </c>
      <c r="C93" s="176"/>
      <c r="D93" s="176"/>
      <c r="E93" s="176"/>
      <c r="F93" s="176"/>
      <c r="G93" s="176"/>
      <c r="H93" s="176"/>
      <c r="I93" s="176"/>
      <c r="J93" s="176"/>
      <c r="AZ93" s="175" t="str">
        <f>B93</f>
        <v xml:space="preserve">        Použitá cenová soustava</v>
      </c>
    </row>
    <row r="94" spans="2:52" ht="38.25" x14ac:dyDescent="0.2">
      <c r="B94" s="176" t="s">
        <v>96</v>
      </c>
      <c r="C94" s="176"/>
      <c r="D94" s="176"/>
      <c r="E94" s="176"/>
      <c r="F94" s="176"/>
      <c r="G94" s="176"/>
      <c r="H94" s="176"/>
      <c r="I94" s="176"/>
      <c r="J94" s="176"/>
      <c r="AZ94" s="175" t="str">
        <f>B94</f>
        <v>Soupisy stavebních prací, dodávek a služeb jsou zpracovány s použitím cenové soustavy zpracované společností RTS, a.s.. Položky z cenové soustavy mají uveden odkaz na cenovou soustavu včetně označení příslušného ceníku.</v>
      </c>
    </row>
    <row r="96" spans="2:52" x14ac:dyDescent="0.2">
      <c r="B96" s="176" t="s">
        <v>97</v>
      </c>
      <c r="C96" s="176"/>
      <c r="D96" s="176"/>
      <c r="E96" s="176"/>
      <c r="F96" s="176"/>
      <c r="G96" s="176"/>
      <c r="H96" s="176"/>
      <c r="I96" s="176"/>
      <c r="J96" s="176"/>
      <c r="AZ96" s="175" t="str">
        <f>B96</f>
        <v xml:space="preserve">        Technické podmínky</v>
      </c>
    </row>
    <row r="97" spans="2:52" ht="38.25" x14ac:dyDescent="0.2">
      <c r="B97" s="176" t="s">
        <v>98</v>
      </c>
      <c r="C97" s="176"/>
      <c r="D97" s="176"/>
      <c r="E97" s="176"/>
      <c r="F97" s="176"/>
      <c r="G97" s="176"/>
      <c r="H97" s="176"/>
      <c r="I97" s="176"/>
      <c r="J97" s="176"/>
      <c r="AZ97" s="175" t="str">
        <f>B97</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99" spans="2:52" x14ac:dyDescent="0.2">
      <c r="B99" s="176" t="s">
        <v>99</v>
      </c>
      <c r="C99" s="176"/>
      <c r="D99" s="176"/>
      <c r="E99" s="176"/>
      <c r="F99" s="176"/>
      <c r="G99" s="176"/>
      <c r="H99" s="176"/>
      <c r="I99" s="176"/>
      <c r="J99" s="176"/>
      <c r="AZ99" s="175" t="str">
        <f>B99</f>
        <v>Individuální položky</v>
      </c>
    </row>
    <row r="100" spans="2:52" ht="38.25" x14ac:dyDescent="0.2">
      <c r="B100" s="176" t="s">
        <v>100</v>
      </c>
      <c r="C100" s="176"/>
      <c r="D100" s="176"/>
      <c r="E100" s="176"/>
      <c r="F100" s="176"/>
      <c r="G100" s="176"/>
      <c r="H100" s="176"/>
      <c r="I100" s="176"/>
      <c r="J100" s="176"/>
      <c r="AZ100" s="175" t="str">
        <f>B100</f>
        <v>Položky soupisu prací, které cenová soustava neobsahuje, jsou označeny popisem „vlastní“. Pro tyto položky jsou cenové a technické podmínky definovány jejich popisem, případně odkazem na konkrétní část příslušné dokumentace.</v>
      </c>
    </row>
    <row r="102" spans="2:52" x14ac:dyDescent="0.2">
      <c r="B102" s="176" t="s">
        <v>101</v>
      </c>
      <c r="C102" s="176"/>
      <c r="D102" s="176"/>
      <c r="E102" s="176"/>
      <c r="F102" s="176"/>
      <c r="G102" s="176"/>
      <c r="H102" s="176"/>
      <c r="I102" s="176"/>
      <c r="J102" s="176"/>
      <c r="AZ102" s="175" t="str">
        <f>B102</f>
        <v xml:space="preserve">        Závaznost a změna soupisu</v>
      </c>
    </row>
    <row r="104" spans="2:52" x14ac:dyDescent="0.2">
      <c r="B104" s="176" t="s">
        <v>102</v>
      </c>
      <c r="C104" s="176"/>
      <c r="D104" s="176"/>
      <c r="E104" s="176"/>
      <c r="F104" s="176"/>
      <c r="G104" s="176"/>
      <c r="H104" s="176"/>
      <c r="I104" s="176"/>
      <c r="J104" s="176"/>
      <c r="AZ104" s="175" t="str">
        <f>B104</f>
        <v xml:space="preserve">        Závaznost soupisu</v>
      </c>
    </row>
    <row r="105" spans="2:52" ht="38.25" x14ac:dyDescent="0.2">
      <c r="B105" s="176" t="s">
        <v>103</v>
      </c>
      <c r="C105" s="176"/>
      <c r="D105" s="176"/>
      <c r="E105" s="176"/>
      <c r="F105" s="176"/>
      <c r="G105" s="176"/>
      <c r="H105" s="176"/>
      <c r="I105" s="176"/>
      <c r="J105" s="176"/>
      <c r="AZ105" s="175" t="str">
        <f>B105</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107" spans="2:52" x14ac:dyDescent="0.2">
      <c r="B107" s="176" t="s">
        <v>104</v>
      </c>
      <c r="C107" s="176"/>
      <c r="D107" s="176"/>
      <c r="E107" s="176"/>
      <c r="F107" s="176"/>
      <c r="G107" s="176"/>
      <c r="H107" s="176"/>
      <c r="I107" s="176"/>
      <c r="J107" s="176"/>
      <c r="AZ107" s="175" t="str">
        <f>B107</f>
        <v xml:space="preserve">        Zvláštní podmínky pro stanovení nabídkové ceny</v>
      </c>
    </row>
    <row r="109" spans="2:52" x14ac:dyDescent="0.2">
      <c r="B109" s="176" t="s">
        <v>105</v>
      </c>
      <c r="C109" s="176"/>
      <c r="D109" s="176"/>
      <c r="E109" s="176"/>
      <c r="F109" s="176"/>
      <c r="G109" s="176"/>
      <c r="H109" s="176"/>
      <c r="I109" s="176"/>
      <c r="J109" s="176"/>
      <c r="AZ109" s="175" t="str">
        <f>B109</f>
        <v xml:space="preserve">        Přeprava vybouraných hmot, suti a vytěžené zeminy</v>
      </c>
    </row>
    <row r="110" spans="2:52" ht="76.5" x14ac:dyDescent="0.2">
      <c r="B110" s="176" t="s">
        <v>106</v>
      </c>
      <c r="C110" s="176"/>
      <c r="D110" s="176"/>
      <c r="E110" s="176"/>
      <c r="F110" s="176"/>
      <c r="G110" s="176"/>
      <c r="H110" s="176"/>
      <c r="I110" s="176"/>
      <c r="J110" s="176"/>
      <c r="AZ110" s="175" t="str">
        <f>B110</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12" spans="2:52" x14ac:dyDescent="0.2">
      <c r="B112" s="176" t="s">
        <v>107</v>
      </c>
      <c r="C112" s="176"/>
      <c r="D112" s="176"/>
      <c r="E112" s="176"/>
      <c r="F112" s="176"/>
      <c r="G112" s="176"/>
      <c r="H112" s="176"/>
      <c r="I112" s="176"/>
      <c r="J112" s="176"/>
      <c r="AZ112" s="175" t="str">
        <f>B112</f>
        <v xml:space="preserve">        Vnitrostaveništní přesun stavebního materiálu</v>
      </c>
    </row>
    <row r="113" spans="2:52" ht="51" x14ac:dyDescent="0.2">
      <c r="B113" s="176" t="s">
        <v>108</v>
      </c>
      <c r="C113" s="176"/>
      <c r="D113" s="176"/>
      <c r="E113" s="176"/>
      <c r="F113" s="176"/>
      <c r="G113" s="176"/>
      <c r="H113" s="176"/>
      <c r="I113" s="176"/>
      <c r="J113" s="176"/>
      <c r="AZ113" s="175" t="str">
        <f>B113</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14" spans="2:52" ht="51" x14ac:dyDescent="0.2">
      <c r="B114" s="176" t="s">
        <v>109</v>
      </c>
      <c r="C114" s="176"/>
      <c r="D114" s="176"/>
      <c r="E114" s="176"/>
      <c r="F114" s="176"/>
      <c r="G114" s="176"/>
      <c r="H114" s="176"/>
      <c r="I114" s="176"/>
      <c r="J114" s="176"/>
      <c r="AZ114" s="175" t="str">
        <f>B114</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16" spans="2:52" x14ac:dyDescent="0.2">
      <c r="B116" s="176" t="s">
        <v>110</v>
      </c>
      <c r="C116" s="176"/>
      <c r="D116" s="176"/>
      <c r="E116" s="176"/>
      <c r="F116" s="176"/>
      <c r="G116" s="176"/>
      <c r="H116" s="176"/>
      <c r="I116" s="176"/>
      <c r="J116" s="176"/>
      <c r="AZ116" s="175" t="str">
        <f>B116</f>
        <v xml:space="preserve">        Příplatky za ztížené podmínky prací</v>
      </c>
    </row>
    <row r="117" spans="2:52" ht="25.5" x14ac:dyDescent="0.2">
      <c r="B117" s="176" t="s">
        <v>111</v>
      </c>
      <c r="C117" s="176"/>
      <c r="D117" s="176"/>
      <c r="E117" s="176"/>
      <c r="F117" s="176"/>
      <c r="G117" s="176"/>
      <c r="H117" s="176"/>
      <c r="I117" s="176"/>
      <c r="J117" s="176"/>
      <c r="AZ117" s="175" t="str">
        <f>B117</f>
        <v>Pokud soupis položku příplatku za ztížené podmínky obsahuje, je dodavatel povinen ji ocenit bez ohledu na to, že tento příplatek dodavatel standardně neuplatňuje.</v>
      </c>
    </row>
    <row r="119" spans="2:52" x14ac:dyDescent="0.2">
      <c r="B119" s="176" t="s">
        <v>112</v>
      </c>
      <c r="C119" s="176"/>
      <c r="D119" s="176"/>
      <c r="E119" s="176"/>
      <c r="F119" s="176"/>
      <c r="G119" s="176"/>
      <c r="H119" s="176"/>
      <c r="I119" s="176"/>
      <c r="J119" s="176"/>
      <c r="AZ119" s="175" t="str">
        <f>B119</f>
        <v xml:space="preserve">        Vedlejší a ostatní náklady</v>
      </c>
    </row>
    <row r="120" spans="2:52" ht="25.5" x14ac:dyDescent="0.2">
      <c r="B120" s="176" t="s">
        <v>113</v>
      </c>
      <c r="C120" s="176"/>
      <c r="D120" s="176"/>
      <c r="E120" s="176"/>
      <c r="F120" s="176"/>
      <c r="G120" s="176"/>
      <c r="H120" s="176"/>
      <c r="I120" s="176"/>
      <c r="J120" s="176"/>
      <c r="AZ120" s="175" t="str">
        <f>B120</f>
        <v>Tyto náklady jsou popsány v samostatném soupisu stavebních prací, dodávek a služeb s tím, že dodavatel je povinen v rámci těchto nákladů ocenit všechny definované náklady souhrnně pro celou stavbu.</v>
      </c>
    </row>
    <row r="124" spans="2:52" x14ac:dyDescent="0.2">
      <c r="B124" s="176" t="s">
        <v>114</v>
      </c>
      <c r="C124" s="176"/>
      <c r="D124" s="176"/>
      <c r="E124" s="176"/>
      <c r="F124" s="176"/>
      <c r="G124" s="176"/>
      <c r="H124" s="176"/>
      <c r="I124" s="176"/>
      <c r="J124" s="176"/>
      <c r="AZ124" s="175" t="str">
        <f>B124</f>
        <v>2. SPECIFICKÉ PODMÍNKY PRO ZPRACOVÁNÍ NABÍDKOVÉ CENY</v>
      </c>
    </row>
    <row r="126" spans="2:52" x14ac:dyDescent="0.2">
      <c r="B126" s="176" t="s">
        <v>115</v>
      </c>
      <c r="C126" s="176"/>
      <c r="D126" s="176"/>
      <c r="E126" s="176"/>
      <c r="F126" s="176"/>
      <c r="G126" s="176"/>
      <c r="H126" s="176"/>
      <c r="I126" s="176"/>
      <c r="J126" s="176"/>
      <c r="AZ126" s="175" t="str">
        <f>B126</f>
        <v>Zde doplní zpracovatel soupisu  případná specifika týkající se konkrétní zakázky.</v>
      </c>
    </row>
    <row r="129" spans="2:52" x14ac:dyDescent="0.2">
      <c r="B129" s="176" t="s">
        <v>116</v>
      </c>
      <c r="C129" s="176"/>
      <c r="D129" s="176"/>
      <c r="E129" s="176"/>
      <c r="F129" s="176"/>
      <c r="G129" s="176"/>
      <c r="H129" s="176"/>
      <c r="I129" s="176"/>
      <c r="J129" s="176"/>
      <c r="AZ129" s="175" t="str">
        <f>B129</f>
        <v>3. ELEKTRONICKÁ PODOBA SOUPISU</v>
      </c>
    </row>
    <row r="131" spans="2:52" x14ac:dyDescent="0.2">
      <c r="B131" s="176" t="s">
        <v>117</v>
      </c>
      <c r="C131" s="176"/>
      <c r="D131" s="176"/>
      <c r="E131" s="176"/>
      <c r="F131" s="176"/>
      <c r="G131" s="176"/>
      <c r="H131" s="176"/>
      <c r="I131" s="176"/>
      <c r="J131" s="176"/>
      <c r="AZ131" s="175" t="str">
        <f>B131</f>
        <v xml:space="preserve">        Elektronická podoba soupisu</v>
      </c>
    </row>
    <row r="132" spans="2:52" ht="25.5" x14ac:dyDescent="0.2">
      <c r="B132" s="176" t="s">
        <v>118</v>
      </c>
      <c r="C132" s="176"/>
      <c r="D132" s="176"/>
      <c r="E132" s="176"/>
      <c r="F132" s="176"/>
      <c r="G132" s="176"/>
      <c r="H132" s="176"/>
      <c r="I132" s="176"/>
      <c r="J132" s="176"/>
      <c r="AZ132" s="175" t="str">
        <f>B132</f>
        <v>V souladu se zákonem jsou předložené soupisy zpracovány i v elektronické podobě.  Elektronickou podobou soupisu stavebních prací, dodávek a služeb je formát MS EXCEL.</v>
      </c>
    </row>
    <row r="133" spans="2:52" x14ac:dyDescent="0.2">
      <c r="B133" s="176" t="s">
        <v>119</v>
      </c>
      <c r="C133" s="176"/>
      <c r="D133" s="176"/>
      <c r="E133" s="176"/>
      <c r="F133" s="176"/>
      <c r="G133" s="176"/>
      <c r="H133" s="176"/>
      <c r="I133" s="176"/>
      <c r="J133" s="176"/>
      <c r="AZ133" s="175" t="str">
        <f>B133</f>
        <v>Popis formátu soupisu odpovídá svou strukturou vzorovému soupisu volně dostupnému na internetové adrese:</v>
      </c>
    </row>
    <row r="135" spans="2:52" x14ac:dyDescent="0.2">
      <c r="B135" s="176" t="s">
        <v>120</v>
      </c>
      <c r="C135" s="176"/>
      <c r="D135" s="176"/>
      <c r="E135" s="176"/>
      <c r="F135" s="176"/>
      <c r="G135" s="176"/>
      <c r="H135" s="176"/>
      <c r="I135" s="176"/>
      <c r="J135" s="176"/>
      <c r="AZ135" s="175" t="str">
        <f>B135</f>
        <v>www.stavebnionline.cz/soupis</v>
      </c>
    </row>
    <row r="137" spans="2:52" x14ac:dyDescent="0.2">
      <c r="B137" s="176" t="s">
        <v>121</v>
      </c>
      <c r="C137" s="176"/>
      <c r="D137" s="176"/>
      <c r="E137" s="176"/>
      <c r="F137" s="176"/>
      <c r="G137" s="176"/>
      <c r="H137" s="176"/>
      <c r="I137" s="176"/>
      <c r="J137" s="176"/>
      <c r="AZ137" s="175" t="str">
        <f>B137</f>
        <v xml:space="preserve">        Zpracování elektronické podoby soupisu</v>
      </c>
    </row>
    <row r="138" spans="2:52" ht="51" x14ac:dyDescent="0.2">
      <c r="B138" s="176" t="s">
        <v>122</v>
      </c>
      <c r="C138" s="176"/>
      <c r="D138" s="176"/>
      <c r="E138" s="176"/>
      <c r="F138" s="176"/>
      <c r="G138" s="176"/>
      <c r="H138" s="176"/>
      <c r="I138" s="176"/>
      <c r="J138" s="176"/>
      <c r="AZ138" s="175" t="str">
        <f>B138</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40" spans="2:52" x14ac:dyDescent="0.2">
      <c r="B140" s="176" t="s">
        <v>123</v>
      </c>
      <c r="C140" s="176"/>
      <c r="D140" s="176"/>
      <c r="E140" s="176"/>
      <c r="F140" s="176"/>
      <c r="G140" s="176"/>
      <c r="H140" s="176"/>
      <c r="I140" s="176"/>
      <c r="J140" s="176"/>
      <c r="AZ140" s="175" t="str">
        <f>B140</f>
        <v xml:space="preserve">        Jiný formát soupisu</v>
      </c>
    </row>
    <row r="141" spans="2:52" ht="38.25" x14ac:dyDescent="0.2">
      <c r="B141" s="176" t="s">
        <v>124</v>
      </c>
      <c r="C141" s="176"/>
      <c r="D141" s="176"/>
      <c r="E141" s="176"/>
      <c r="F141" s="176"/>
      <c r="G141" s="176"/>
      <c r="H141" s="176"/>
      <c r="I141" s="176"/>
      <c r="J141" s="176"/>
      <c r="AZ141" s="175" t="str">
        <f>B141</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43" spans="2:52" x14ac:dyDescent="0.2">
      <c r="B143" s="176" t="s">
        <v>125</v>
      </c>
      <c r="C143" s="176"/>
      <c r="D143" s="176"/>
      <c r="E143" s="176"/>
      <c r="F143" s="176"/>
      <c r="G143" s="176"/>
      <c r="H143" s="176"/>
      <c r="I143" s="176"/>
      <c r="J143" s="176"/>
      <c r="AZ143" s="175" t="str">
        <f>B143</f>
        <v xml:space="preserve">        Závěrečné ustanovení</v>
      </c>
    </row>
    <row r="144" spans="2:52" x14ac:dyDescent="0.2">
      <c r="B144" s="176" t="s">
        <v>126</v>
      </c>
      <c r="C144" s="176"/>
      <c r="D144" s="176"/>
      <c r="E144" s="176"/>
      <c r="F144" s="176"/>
      <c r="G144" s="176"/>
      <c r="H144" s="176"/>
      <c r="I144" s="176"/>
      <c r="J144" s="176"/>
      <c r="AZ144" s="175" t="str">
        <f>B144</f>
        <v>Ostatní podmínky vztahující se ke zpracování nabídkové ceny jsou uvedeny v zadávací dokumentaci.</v>
      </c>
    </row>
    <row r="147" spans="1:52" ht="76.5" x14ac:dyDescent="0.2">
      <c r="B147" s="176" t="s">
        <v>127</v>
      </c>
      <c r="C147" s="176"/>
      <c r="D147" s="176"/>
      <c r="E147" s="176"/>
      <c r="F147" s="176"/>
      <c r="G147" s="176"/>
      <c r="H147" s="176"/>
      <c r="I147" s="176"/>
      <c r="J147" s="176"/>
      <c r="AZ147" s="175" t="str">
        <f>B147</f>
        <v>Rozpočet slouží výhradně a pouze pro výběr zhotovitele. Množství v položkách je předpokládané a řídí se po vzoru vyhláškou č. 169/2016 Sb. Zhotovitel je povinen zkontrolovat rozpočet a doplnit chybějící položky v rámci připomínek. V opačném případě je zhotovitel povinen upozornit zadavatele na případné nedostatky. Ceny v nabídce musí vycházet nejen z předloženého soupisu výkonů, ale i ze znalosti celého projektu. Prostudování kompletní dokumentace je nedílnou součástí a podmínkou předložení nabídky. Veškeré konstrukce se dodávají jako plně funkční celek.</v>
      </c>
    </row>
    <row r="149" spans="1:52" x14ac:dyDescent="0.2">
      <c r="B149" s="176" t="s">
        <v>128</v>
      </c>
      <c r="C149" s="176"/>
      <c r="D149" s="176"/>
      <c r="E149" s="176"/>
      <c r="F149" s="176"/>
      <c r="G149" s="176"/>
      <c r="H149" s="176"/>
      <c r="I149" s="176"/>
      <c r="J149" s="176"/>
      <c r="AZ149" s="175" t="str">
        <f>B149</f>
        <v>POZNÁMKA - VYSVĚTLENÍ POJMU:</v>
      </c>
    </row>
    <row r="150" spans="1:52" x14ac:dyDescent="0.2">
      <c r="B150" s="176" t="s">
        <v>129</v>
      </c>
      <c r="C150" s="176"/>
      <c r="D150" s="176"/>
      <c r="E150" s="176"/>
      <c r="F150" s="176"/>
      <c r="G150" s="176"/>
      <c r="H150" s="176"/>
      <c r="I150" s="176"/>
      <c r="J150" s="176"/>
      <c r="AZ150" s="175" t="str">
        <f>B150</f>
        <v>D+M v položkách uvádí: D = dodávka - nákup a dovoz daného materiálu,  M = montáž daného materiálu.</v>
      </c>
    </row>
    <row r="151" spans="1:52" x14ac:dyDescent="0.2">
      <c r="A151" t="s">
        <v>130</v>
      </c>
      <c r="B151" t="s">
        <v>131</v>
      </c>
    </row>
    <row r="152" spans="1:52" x14ac:dyDescent="0.2">
      <c r="A152" t="s">
        <v>132</v>
      </c>
      <c r="B152" t="s">
        <v>133</v>
      </c>
    </row>
    <row r="153" spans="1:52" x14ac:dyDescent="0.2">
      <c r="A153" t="s">
        <v>130</v>
      </c>
      <c r="B153" t="s">
        <v>134</v>
      </c>
    </row>
    <row r="154" spans="1:52" x14ac:dyDescent="0.2">
      <c r="A154" t="s">
        <v>132</v>
      </c>
      <c r="B154" t="s">
        <v>135</v>
      </c>
    </row>
    <row r="155" spans="1:52" x14ac:dyDescent="0.2">
      <c r="A155" t="s">
        <v>132</v>
      </c>
      <c r="B155" t="s">
        <v>136</v>
      </c>
    </row>
    <row r="156" spans="1:52" x14ac:dyDescent="0.2">
      <c r="A156" t="s">
        <v>132</v>
      </c>
      <c r="B156" t="s">
        <v>137</v>
      </c>
    </row>
    <row r="157" spans="1:52" x14ac:dyDescent="0.2">
      <c r="A157" t="s">
        <v>130</v>
      </c>
      <c r="B157" t="s">
        <v>138</v>
      </c>
    </row>
    <row r="158" spans="1:52" x14ac:dyDescent="0.2">
      <c r="A158" t="s">
        <v>132</v>
      </c>
      <c r="B158" t="s">
        <v>139</v>
      </c>
    </row>
    <row r="159" spans="1:52" x14ac:dyDescent="0.2">
      <c r="A159" t="s">
        <v>132</v>
      </c>
      <c r="B159" t="s">
        <v>140</v>
      </c>
    </row>
    <row r="160" spans="1:52" x14ac:dyDescent="0.2">
      <c r="A160" t="s">
        <v>132</v>
      </c>
      <c r="B160" t="s">
        <v>141</v>
      </c>
    </row>
    <row r="161" spans="1:2" x14ac:dyDescent="0.2">
      <c r="A161" t="s">
        <v>130</v>
      </c>
      <c r="B161" t="s">
        <v>142</v>
      </c>
    </row>
    <row r="162" spans="1:2" x14ac:dyDescent="0.2">
      <c r="A162" t="s">
        <v>132</v>
      </c>
      <c r="B162" t="s">
        <v>139</v>
      </c>
    </row>
    <row r="163" spans="1:2" x14ac:dyDescent="0.2">
      <c r="A163" t="s">
        <v>132</v>
      </c>
      <c r="B163" t="s">
        <v>140</v>
      </c>
    </row>
    <row r="164" spans="1:2" x14ac:dyDescent="0.2">
      <c r="A164" t="s">
        <v>132</v>
      </c>
      <c r="B164" t="s">
        <v>141</v>
      </c>
    </row>
    <row r="165" spans="1:2" x14ac:dyDescent="0.2">
      <c r="A165" t="s">
        <v>130</v>
      </c>
      <c r="B165" t="s">
        <v>143</v>
      </c>
    </row>
    <row r="166" spans="1:2" x14ac:dyDescent="0.2">
      <c r="A166" t="s">
        <v>132</v>
      </c>
      <c r="B166" t="s">
        <v>139</v>
      </c>
    </row>
    <row r="167" spans="1:2" x14ac:dyDescent="0.2">
      <c r="A167" t="s">
        <v>132</v>
      </c>
      <c r="B167" t="s">
        <v>140</v>
      </c>
    </row>
    <row r="168" spans="1:2" x14ac:dyDescent="0.2">
      <c r="A168" t="s">
        <v>132</v>
      </c>
      <c r="B168" t="s">
        <v>141</v>
      </c>
    </row>
    <row r="169" spans="1:2" x14ac:dyDescent="0.2">
      <c r="A169" t="s">
        <v>130</v>
      </c>
      <c r="B169" t="s">
        <v>144</v>
      </c>
    </row>
    <row r="170" spans="1:2" x14ac:dyDescent="0.2">
      <c r="A170" t="s">
        <v>132</v>
      </c>
      <c r="B170" t="s">
        <v>139</v>
      </c>
    </row>
    <row r="171" spans="1:2" x14ac:dyDescent="0.2">
      <c r="A171" t="s">
        <v>132</v>
      </c>
      <c r="B171" t="s">
        <v>140</v>
      </c>
    </row>
    <row r="172" spans="1:2" x14ac:dyDescent="0.2">
      <c r="A172" t="s">
        <v>132</v>
      </c>
      <c r="B172" t="s">
        <v>141</v>
      </c>
    </row>
    <row r="173" spans="1:2" x14ac:dyDescent="0.2">
      <c r="A173" t="s">
        <v>130</v>
      </c>
      <c r="B173" t="s">
        <v>145</v>
      </c>
    </row>
    <row r="174" spans="1:2" x14ac:dyDescent="0.2">
      <c r="A174" t="s">
        <v>132</v>
      </c>
      <c r="B174" t="s">
        <v>139</v>
      </c>
    </row>
    <row r="175" spans="1:2" x14ac:dyDescent="0.2">
      <c r="A175" t="s">
        <v>132</v>
      </c>
      <c r="B175" t="s">
        <v>140</v>
      </c>
    </row>
    <row r="176" spans="1:2" x14ac:dyDescent="0.2">
      <c r="A176" t="s">
        <v>132</v>
      </c>
      <c r="B176" t="s">
        <v>141</v>
      </c>
    </row>
    <row r="177" spans="1:10" x14ac:dyDescent="0.2">
      <c r="A177" t="s">
        <v>130</v>
      </c>
      <c r="B177" t="s">
        <v>146</v>
      </c>
    </row>
    <row r="178" spans="1:10" x14ac:dyDescent="0.2">
      <c r="A178" t="s">
        <v>132</v>
      </c>
      <c r="B178" t="s">
        <v>139</v>
      </c>
    </row>
    <row r="179" spans="1:10" x14ac:dyDescent="0.2">
      <c r="A179" t="s">
        <v>132</v>
      </c>
      <c r="B179" t="s">
        <v>140</v>
      </c>
    </row>
    <row r="180" spans="1:10" x14ac:dyDescent="0.2">
      <c r="A180" t="s">
        <v>132</v>
      </c>
      <c r="B180" t="s">
        <v>141</v>
      </c>
    </row>
    <row r="183" spans="1:10" ht="15.75" x14ac:dyDescent="0.25">
      <c r="B183" s="177" t="s">
        <v>147</v>
      </c>
    </row>
    <row r="185" spans="1:10" ht="25.5" customHeight="1" x14ac:dyDescent="0.2">
      <c r="A185" s="179"/>
      <c r="B185" s="182" t="s">
        <v>17</v>
      </c>
      <c r="C185" s="182" t="s">
        <v>5</v>
      </c>
      <c r="D185" s="183"/>
      <c r="E185" s="183"/>
      <c r="F185" s="184" t="s">
        <v>148</v>
      </c>
      <c r="G185" s="184"/>
      <c r="H185" s="184"/>
      <c r="I185" s="184" t="s">
        <v>29</v>
      </c>
      <c r="J185" s="184" t="s">
        <v>0</v>
      </c>
    </row>
    <row r="186" spans="1:10" ht="36.75" customHeight="1" x14ac:dyDescent="0.2">
      <c r="A186" s="180"/>
      <c r="B186" s="185" t="s">
        <v>149</v>
      </c>
      <c r="C186" s="186" t="s">
        <v>150</v>
      </c>
      <c r="D186" s="187"/>
      <c r="E186" s="187"/>
      <c r="F186" s="194" t="s">
        <v>24</v>
      </c>
      <c r="G186" s="195"/>
      <c r="H186" s="195"/>
      <c r="I186" s="195">
        <f>'Křídl 54-01 2 Pol'!G8+'Křídl 56-02 2 Pol'!G8+'Křídl 58-03 2 Pol'!G8+'Křídl 60-04 2 Pol'!G8+'Křídl 62-05 2 Pol'!G8+'Křídl 64-06 2 Pol'!G8+'Křídl 66-07 2 Pol'!G8</f>
        <v>0</v>
      </c>
      <c r="J186" s="191" t="str">
        <f>IF(I200=0,"",I186/I200*100)</f>
        <v/>
      </c>
    </row>
    <row r="187" spans="1:10" ht="36.75" customHeight="1" x14ac:dyDescent="0.2">
      <c r="A187" s="180"/>
      <c r="B187" s="185" t="s">
        <v>151</v>
      </c>
      <c r="C187" s="186" t="s">
        <v>152</v>
      </c>
      <c r="D187" s="187"/>
      <c r="E187" s="187"/>
      <c r="F187" s="194" t="s">
        <v>24</v>
      </c>
      <c r="G187" s="195"/>
      <c r="H187" s="195"/>
      <c r="I187" s="195">
        <f>'Křídl 54-01 2 Pol'!G137+'Křídl 56-02 2 Pol'!G89+'Křídl 58-03 2 Pol'!G95+'Křídl 60-04 2 Pol'!G89+'Křídl 62-05 2 Pol'!G101+'Křídl 64-06 2 Pol'!G89+'Křídl 66-07 2 Pol'!G101</f>
        <v>0</v>
      </c>
      <c r="J187" s="191" t="str">
        <f>IF(I200=0,"",I187/I200*100)</f>
        <v/>
      </c>
    </row>
    <row r="188" spans="1:10" ht="36.75" customHeight="1" x14ac:dyDescent="0.2">
      <c r="A188" s="180"/>
      <c r="B188" s="185" t="s">
        <v>153</v>
      </c>
      <c r="C188" s="186" t="s">
        <v>154</v>
      </c>
      <c r="D188" s="187"/>
      <c r="E188" s="187"/>
      <c r="F188" s="194" t="s">
        <v>24</v>
      </c>
      <c r="G188" s="195"/>
      <c r="H188" s="195"/>
      <c r="I188" s="195">
        <f>'Křídl 54-01 2 Pol'!G314+'Křídl 56-02 1 Pol'!G8+'Křídl 56-02 2 Pol'!G242+'Křídl 58-03 1 Pol'!G8+'Křídl 58-03 2 Pol'!G252+'Křídl 60-04 1 Pol'!G8+'Křídl 60-04 2 Pol'!G242+'Křídl 62-05 1 Pol'!G8+'Křídl 62-05 2 Pol'!G266+'Křídl 64-06 1 Pol'!G8+'Křídl 64-06 2 Pol'!G242+'Křídl 66-07 1 Pol'!G8+'Křídl 66-07 2 Pol'!G266</f>
        <v>0</v>
      </c>
      <c r="J188" s="191" t="str">
        <f>IF(I200=0,"",I188/I200*100)</f>
        <v/>
      </c>
    </row>
    <row r="189" spans="1:10" ht="36.75" customHeight="1" x14ac:dyDescent="0.2">
      <c r="A189" s="180"/>
      <c r="B189" s="185" t="s">
        <v>153</v>
      </c>
      <c r="C189" s="186" t="s">
        <v>155</v>
      </c>
      <c r="D189" s="187"/>
      <c r="E189" s="187"/>
      <c r="F189" s="194" t="s">
        <v>24</v>
      </c>
      <c r="G189" s="195"/>
      <c r="H189" s="195"/>
      <c r="I189" s="195">
        <f>'Křídl 54-01 1 Pol'!G8</f>
        <v>0</v>
      </c>
      <c r="J189" s="191" t="str">
        <f>IF(I200=0,"",I189/I200*100)</f>
        <v/>
      </c>
    </row>
    <row r="190" spans="1:10" ht="36.75" customHeight="1" x14ac:dyDescent="0.2">
      <c r="A190" s="180"/>
      <c r="B190" s="185" t="s">
        <v>156</v>
      </c>
      <c r="C190" s="186" t="s">
        <v>157</v>
      </c>
      <c r="D190" s="187"/>
      <c r="E190" s="187"/>
      <c r="F190" s="194" t="s">
        <v>24</v>
      </c>
      <c r="G190" s="195"/>
      <c r="H190" s="195"/>
      <c r="I190" s="195">
        <f>'Křídl 54-01 2 Pol'!G316+'Křídl 56-02 2 Pol'!G244+'Křídl 58-03 2 Pol'!G255+'Křídl 60-04 2 Pol'!G244+'Křídl 62-05 2 Pol'!G268+'Křídl 64-06 2 Pol'!G244+'Křídl 66-07 2 Pol'!G268</f>
        <v>0</v>
      </c>
      <c r="J190" s="191" t="str">
        <f>IF(I200=0,"",I190/I200*100)</f>
        <v/>
      </c>
    </row>
    <row r="191" spans="1:10" ht="36.75" customHeight="1" x14ac:dyDescent="0.2">
      <c r="A191" s="180"/>
      <c r="B191" s="185" t="s">
        <v>158</v>
      </c>
      <c r="C191" s="186" t="s">
        <v>159</v>
      </c>
      <c r="D191" s="187"/>
      <c r="E191" s="187"/>
      <c r="F191" s="194" t="s">
        <v>24</v>
      </c>
      <c r="G191" s="195"/>
      <c r="H191" s="195"/>
      <c r="I191" s="195">
        <f>'Křídl 54-01 2 Pol'!G339+'Křídl 56-02 2 Pol'!G263+'Křídl 58-03 2 Pol'!G274+'Křídl 60-04 2 Pol'!G263+'Křídl 62-05 2 Pol'!G287+'Křídl 64-06 2 Pol'!G263+'Křídl 66-07 2 Pol'!G288</f>
        <v>0</v>
      </c>
      <c r="J191" s="191" t="str">
        <f>IF(I200=0,"",I191/I200*100)</f>
        <v/>
      </c>
    </row>
    <row r="192" spans="1:10" ht="36.75" customHeight="1" x14ac:dyDescent="0.2">
      <c r="A192" s="180"/>
      <c r="B192" s="185" t="s">
        <v>160</v>
      </c>
      <c r="C192" s="186" t="s">
        <v>161</v>
      </c>
      <c r="D192" s="187"/>
      <c r="E192" s="187"/>
      <c r="F192" s="194" t="s">
        <v>24</v>
      </c>
      <c r="G192" s="195"/>
      <c r="H192" s="195"/>
      <c r="I192" s="195">
        <f>'Křídl 54-01 1 Pol'!G173+'Křídl 56-02 1 Pol'!G155+'Křídl 58-03 1 Pol'!G151+'Křídl 60-04 1 Pol'!G141+'Křídl 62-05 1 Pol'!G163+'Křídl 64-06 1 Pol'!G143+'Křídl 66-07 1 Pol'!G155</f>
        <v>0</v>
      </c>
      <c r="J192" s="191" t="str">
        <f>IF(I200=0,"",I192/I200*100)</f>
        <v/>
      </c>
    </row>
    <row r="193" spans="1:10" ht="36.75" customHeight="1" x14ac:dyDescent="0.2">
      <c r="A193" s="180"/>
      <c r="B193" s="185" t="s">
        <v>162</v>
      </c>
      <c r="C193" s="186" t="s">
        <v>163</v>
      </c>
      <c r="D193" s="187"/>
      <c r="E193" s="187"/>
      <c r="F193" s="194" t="s">
        <v>24</v>
      </c>
      <c r="G193" s="195"/>
      <c r="H193" s="195"/>
      <c r="I193" s="195">
        <f>'Křídl 54-01 2 Pol'!G343+'Křídl 56-02 2 Pol'!G267+'Křídl 58-03 2 Pol'!G278+'Křídl 60-04 2 Pol'!G266+'Křídl 62-05 2 Pol'!G291+'Křídl 64-06 2 Pol'!G267+'Křídl 66-07 2 Pol'!G292</f>
        <v>0</v>
      </c>
      <c r="J193" s="191" t="str">
        <f>IF(I200=0,"",I193/I200*100)</f>
        <v/>
      </c>
    </row>
    <row r="194" spans="1:10" ht="36.75" customHeight="1" x14ac:dyDescent="0.2">
      <c r="A194" s="180"/>
      <c r="B194" s="185" t="s">
        <v>164</v>
      </c>
      <c r="C194" s="186" t="s">
        <v>165</v>
      </c>
      <c r="D194" s="187"/>
      <c r="E194" s="187"/>
      <c r="F194" s="194" t="s">
        <v>25</v>
      </c>
      <c r="G194" s="195"/>
      <c r="H194" s="195"/>
      <c r="I194" s="195">
        <f>'Křídl 54-01 1 Pol'!G109+'Křídl 54-01 3 Pol'!G8+'Křídl 56-02 1 Pol'!G101+'Křídl 56-02 3 Pol'!G8+'Křídl 58-03 1 Pol'!G97+'Křídl 58-03 3 Pol'!G8+'Křídl 60-04 1 Pol'!G91+'Křídl 60-04 3 Pol'!G8+'Křídl 62-05 1 Pol'!G103+'Křídl 62-05 3 Pol'!G8+'Křídl 64-06 1 Pol'!G91+'Křídl 64-06 3 Pol'!G8+'Křídl 66-07 1 Pol'!G99+'Křídl 66-07 3 Pol'!G8</f>
        <v>0</v>
      </c>
      <c r="J194" s="191" t="str">
        <f>IF(I200=0,"",I194/I200*100)</f>
        <v/>
      </c>
    </row>
    <row r="195" spans="1:10" ht="36.75" customHeight="1" x14ac:dyDescent="0.2">
      <c r="A195" s="180"/>
      <c r="B195" s="185" t="s">
        <v>166</v>
      </c>
      <c r="C195" s="186" t="s">
        <v>167</v>
      </c>
      <c r="D195" s="187"/>
      <c r="E195" s="187"/>
      <c r="F195" s="194" t="s">
        <v>25</v>
      </c>
      <c r="G195" s="195"/>
      <c r="H195" s="195"/>
      <c r="I195" s="195">
        <f>'Křídl 54-01 1 Pol'!G137+'Křídl 54-01 3 Pol'!G20+'Křídl 56-02 1 Pol'!G125+'Křídl 56-02 3 Pol'!G17+'Křídl 58-03 1 Pol'!G121+'Křídl 58-03 3 Pol'!G17+'Křídl 60-04 1 Pol'!G111+'Křídl 60-04 3 Pol'!G21+'Křídl 62-05 1 Pol'!G129+'Křídl 62-05 3 Pol'!G21+'Křídl 64-06 1 Pol'!G113+'Křídl 64-06 3 Pol'!G21+'Křídl 66-07 1 Pol'!G123+'Křídl 66-07 3 Pol'!G21</f>
        <v>0</v>
      </c>
      <c r="J195" s="191" t="str">
        <f>IF(I200=0,"",I195/I200*100)</f>
        <v/>
      </c>
    </row>
    <row r="196" spans="1:10" ht="36.75" customHeight="1" x14ac:dyDescent="0.2">
      <c r="A196" s="180"/>
      <c r="B196" s="185" t="s">
        <v>168</v>
      </c>
      <c r="C196" s="186" t="s">
        <v>169</v>
      </c>
      <c r="D196" s="187"/>
      <c r="E196" s="187"/>
      <c r="F196" s="194" t="s">
        <v>25</v>
      </c>
      <c r="G196" s="195"/>
      <c r="H196" s="195"/>
      <c r="I196" s="195">
        <f>'Křídl 54-01 3 Pol'!G191+'Křídl 56-02 3 Pol'!G136+'Křídl 58-03 3 Pol'!G161+'Křídl 60-04 3 Pol'!G127+'Křídl 62-05 3 Pol'!G176+'Křídl 64-06 3 Pol'!G142+'Křídl 66-07 3 Pol'!G178</f>
        <v>0</v>
      </c>
      <c r="J196" s="191" t="str">
        <f>IF(I200=0,"",I196/I200*100)</f>
        <v/>
      </c>
    </row>
    <row r="197" spans="1:10" ht="36.75" customHeight="1" x14ac:dyDescent="0.2">
      <c r="A197" s="180"/>
      <c r="B197" s="185" t="s">
        <v>170</v>
      </c>
      <c r="C197" s="186" t="s">
        <v>171</v>
      </c>
      <c r="D197" s="187"/>
      <c r="E197" s="187"/>
      <c r="F197" s="194" t="s">
        <v>25</v>
      </c>
      <c r="G197" s="195"/>
      <c r="H197" s="195"/>
      <c r="I197" s="195">
        <f>'Křídl 54-01 2 Pol'!G346+'Křídl 56-02 2 Pol'!G270+'Křídl 58-03 2 Pol'!G281+'Křídl 60-04 2 Pol'!G269+'Křídl 62-05 2 Pol'!G294+'Křídl 64-06 2 Pol'!G270+'Křídl 66-07 2 Pol'!G295</f>
        <v>0</v>
      </c>
      <c r="J197" s="191" t="str">
        <f>IF(I200=0,"",I197/I200*100)</f>
        <v/>
      </c>
    </row>
    <row r="198" spans="1:10" ht="36.75" customHeight="1" x14ac:dyDescent="0.2">
      <c r="A198" s="180"/>
      <c r="B198" s="185" t="s">
        <v>172</v>
      </c>
      <c r="C198" s="186" t="s">
        <v>27</v>
      </c>
      <c r="D198" s="187"/>
      <c r="E198" s="187"/>
      <c r="F198" s="194" t="s">
        <v>172</v>
      </c>
      <c r="G198" s="195"/>
      <c r="H198" s="195"/>
      <c r="I198" s="195">
        <f>'00 00 Naklady'!G8</f>
        <v>0</v>
      </c>
      <c r="J198" s="191" t="str">
        <f>IF(I200=0,"",I198/I200*100)</f>
        <v/>
      </c>
    </row>
    <row r="199" spans="1:10" ht="36.75" customHeight="1" x14ac:dyDescent="0.2">
      <c r="A199" s="180"/>
      <c r="B199" s="185" t="s">
        <v>173</v>
      </c>
      <c r="C199" s="186" t="s">
        <v>28</v>
      </c>
      <c r="D199" s="187"/>
      <c r="E199" s="187"/>
      <c r="F199" s="194" t="s">
        <v>173</v>
      </c>
      <c r="G199" s="195"/>
      <c r="H199" s="195"/>
      <c r="I199" s="195">
        <f>'00 00 Naklady'!G17</f>
        <v>0</v>
      </c>
      <c r="J199" s="191" t="str">
        <f>IF(I200=0,"",I199/I200*100)</f>
        <v/>
      </c>
    </row>
    <row r="200" spans="1:10" ht="25.5" customHeight="1" x14ac:dyDescent="0.2">
      <c r="A200" s="181"/>
      <c r="B200" s="188" t="s">
        <v>1</v>
      </c>
      <c r="C200" s="189"/>
      <c r="D200" s="190"/>
      <c r="E200" s="190"/>
      <c r="F200" s="196"/>
      <c r="G200" s="197"/>
      <c r="H200" s="197"/>
      <c r="I200" s="197">
        <f>SUM(I186:I199)</f>
        <v>0</v>
      </c>
      <c r="J200" s="192">
        <f>SUM(J186:J199)</f>
        <v>0</v>
      </c>
    </row>
    <row r="201" spans="1:10" x14ac:dyDescent="0.2">
      <c r="F201" s="135"/>
      <c r="G201" s="135"/>
      <c r="H201" s="135"/>
      <c r="I201" s="135"/>
      <c r="J201" s="193"/>
    </row>
    <row r="202" spans="1:10" x14ac:dyDescent="0.2">
      <c r="F202" s="135"/>
      <c r="G202" s="135"/>
      <c r="H202" s="135"/>
      <c r="I202" s="135"/>
      <c r="J202" s="193"/>
    </row>
    <row r="203" spans="1:10" x14ac:dyDescent="0.2">
      <c r="F203" s="135"/>
      <c r="G203" s="135"/>
      <c r="H203" s="135"/>
      <c r="I203" s="135"/>
      <c r="J203" s="193"/>
    </row>
  </sheetData>
  <sheetProtection algorithmName="SHA-512" hashValue="X7nrxhQhwi2pOphMV6uFz3Mu+RrVw8yCl+3MLYqQV8IPz3ztohUG7+Gea3rUkYUuuqrfWPBzkKE073N973rWuQ==" saltValue="A61XN6gIxF9dt1lORZZ4X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5">
    <mergeCell ref="C196:E196"/>
    <mergeCell ref="C197:E197"/>
    <mergeCell ref="C198:E198"/>
    <mergeCell ref="C199:E199"/>
    <mergeCell ref="C191:E191"/>
    <mergeCell ref="C192:E192"/>
    <mergeCell ref="C193:E193"/>
    <mergeCell ref="C194:E194"/>
    <mergeCell ref="C195:E195"/>
    <mergeCell ref="C186:E186"/>
    <mergeCell ref="C187:E187"/>
    <mergeCell ref="C188:E188"/>
    <mergeCell ref="C189:E189"/>
    <mergeCell ref="C190:E190"/>
    <mergeCell ref="B143:J143"/>
    <mergeCell ref="B144:J144"/>
    <mergeCell ref="B147:J147"/>
    <mergeCell ref="B149:J149"/>
    <mergeCell ref="B150:J150"/>
    <mergeCell ref="B135:J135"/>
    <mergeCell ref="B137:J137"/>
    <mergeCell ref="B138:J138"/>
    <mergeCell ref="B140:J140"/>
    <mergeCell ref="B141:J141"/>
    <mergeCell ref="B126:J126"/>
    <mergeCell ref="B129:J129"/>
    <mergeCell ref="B131:J131"/>
    <mergeCell ref="B132:J132"/>
    <mergeCell ref="B133:J133"/>
    <mergeCell ref="B116:J116"/>
    <mergeCell ref="B117:J117"/>
    <mergeCell ref="B119:J119"/>
    <mergeCell ref="B120:J120"/>
    <mergeCell ref="B124:J124"/>
    <mergeCell ref="B109:J109"/>
    <mergeCell ref="B110:J110"/>
    <mergeCell ref="B112:J112"/>
    <mergeCell ref="B113:J113"/>
    <mergeCell ref="B114:J114"/>
    <mergeCell ref="B100:J100"/>
    <mergeCell ref="B102:J102"/>
    <mergeCell ref="B104:J104"/>
    <mergeCell ref="B105:J105"/>
    <mergeCell ref="B107:J107"/>
    <mergeCell ref="B93:J93"/>
    <mergeCell ref="B94:J94"/>
    <mergeCell ref="B96:J96"/>
    <mergeCell ref="B97:J97"/>
    <mergeCell ref="B99:J99"/>
    <mergeCell ref="B86:J86"/>
    <mergeCell ref="B87:J87"/>
    <mergeCell ref="B88:J88"/>
    <mergeCell ref="B89:J89"/>
    <mergeCell ref="B91:J91"/>
    <mergeCell ref="B78:J78"/>
    <mergeCell ref="B79:J79"/>
    <mergeCell ref="B81:J81"/>
    <mergeCell ref="B84:J84"/>
    <mergeCell ref="B85:J85"/>
    <mergeCell ref="C69:E69"/>
    <mergeCell ref="C70:E70"/>
    <mergeCell ref="B71:E71"/>
    <mergeCell ref="B74:J74"/>
    <mergeCell ref="B76:J76"/>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8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mzYs1J6kNOoUyHG3N8F3f7ZgIf6JGcBRDphYiBm0GodAKzzbCpbOS12tE7WXc1+bATmX7Myz/E9yPnXrl6hIKA==" saltValue="3UAjKa0r3ZhdHket2hsuU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174</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53</v>
      </c>
      <c r="C3" s="203" t="s">
        <v>54</v>
      </c>
      <c r="D3" s="201"/>
      <c r="E3" s="201"/>
      <c r="F3" s="201"/>
      <c r="G3" s="202"/>
      <c r="AC3" s="178" t="s">
        <v>177</v>
      </c>
      <c r="AG3" t="s">
        <v>178</v>
      </c>
    </row>
    <row r="4" spans="1:60" ht="24.95" customHeight="1" x14ac:dyDescent="0.2">
      <c r="A4" s="204" t="s">
        <v>9</v>
      </c>
      <c r="B4" s="205" t="s">
        <v>53</v>
      </c>
      <c r="C4" s="206" t="s">
        <v>54</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172</v>
      </c>
      <c r="C8" s="245" t="s">
        <v>27</v>
      </c>
      <c r="D8" s="230"/>
      <c r="E8" s="231"/>
      <c r="F8" s="232"/>
      <c r="G8" s="232">
        <f>SUMIF(AG9:AG16,"&lt;&gt;NOR",G9:G16)</f>
        <v>0</v>
      </c>
      <c r="H8" s="232"/>
      <c r="I8" s="232">
        <f>SUM(I9:I16)</f>
        <v>0</v>
      </c>
      <c r="J8" s="232"/>
      <c r="K8" s="232">
        <f>SUM(K9:K16)</f>
        <v>0</v>
      </c>
      <c r="L8" s="232"/>
      <c r="M8" s="232">
        <f>SUM(M9:M16)</f>
        <v>0</v>
      </c>
      <c r="N8" s="231"/>
      <c r="O8" s="231">
        <f>SUM(O9:O16)</f>
        <v>0</v>
      </c>
      <c r="P8" s="231"/>
      <c r="Q8" s="231">
        <f>SUM(Q9:Q16)</f>
        <v>0</v>
      </c>
      <c r="R8" s="232"/>
      <c r="S8" s="232"/>
      <c r="T8" s="233"/>
      <c r="U8" s="227"/>
      <c r="V8" s="227">
        <f>SUM(V9:V16)</f>
        <v>0</v>
      </c>
      <c r="W8" s="227"/>
      <c r="X8" s="227"/>
      <c r="Y8" s="227"/>
      <c r="AG8" t="s">
        <v>203</v>
      </c>
    </row>
    <row r="9" spans="1:60" outlineLevel="1" x14ac:dyDescent="0.2">
      <c r="A9" s="235">
        <v>1</v>
      </c>
      <c r="B9" s="236" t="s">
        <v>204</v>
      </c>
      <c r="C9" s="246" t="s">
        <v>205</v>
      </c>
      <c r="D9" s="237" t="s">
        <v>206</v>
      </c>
      <c r="E9" s="238">
        <v>1</v>
      </c>
      <c r="F9" s="239"/>
      <c r="G9" s="240">
        <f>ROUND(E9*F9,2)</f>
        <v>0</v>
      </c>
      <c r="H9" s="239"/>
      <c r="I9" s="240">
        <f>ROUND(E9*H9,2)</f>
        <v>0</v>
      </c>
      <c r="J9" s="239"/>
      <c r="K9" s="240">
        <f>ROUND(E9*J9,2)</f>
        <v>0</v>
      </c>
      <c r="L9" s="240">
        <v>12</v>
      </c>
      <c r="M9" s="240">
        <f>G9*(1+L9/100)</f>
        <v>0</v>
      </c>
      <c r="N9" s="238">
        <v>0</v>
      </c>
      <c r="O9" s="238">
        <f>ROUND(E9*N9,2)</f>
        <v>0</v>
      </c>
      <c r="P9" s="238">
        <v>0</v>
      </c>
      <c r="Q9" s="238">
        <f>ROUND(E9*P9,2)</f>
        <v>0</v>
      </c>
      <c r="R9" s="240"/>
      <c r="S9" s="240" t="s">
        <v>207</v>
      </c>
      <c r="T9" s="241" t="s">
        <v>208</v>
      </c>
      <c r="U9" s="224">
        <v>0</v>
      </c>
      <c r="V9" s="224">
        <f>ROUND(E9*U9,2)</f>
        <v>0</v>
      </c>
      <c r="W9" s="224"/>
      <c r="X9" s="224" t="s">
        <v>209</v>
      </c>
      <c r="Y9" s="224" t="s">
        <v>210</v>
      </c>
      <c r="Z9" s="214"/>
      <c r="AA9" s="214"/>
      <c r="AB9" s="214"/>
      <c r="AC9" s="214"/>
      <c r="AD9" s="214"/>
      <c r="AE9" s="214"/>
      <c r="AF9" s="214"/>
      <c r="AG9" s="214" t="s">
        <v>211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7" t="s">
        <v>212</v>
      </c>
      <c r="D10" s="242"/>
      <c r="E10" s="242"/>
      <c r="F10" s="242"/>
      <c r="G10" s="242"/>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213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48" t="s">
        <v>214</v>
      </c>
      <c r="D11" s="243"/>
      <c r="E11" s="243"/>
      <c r="F11" s="243"/>
      <c r="G11" s="243"/>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213</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35">
        <v>2</v>
      </c>
      <c r="B12" s="236" t="s">
        <v>215</v>
      </c>
      <c r="C12" s="246" t="s">
        <v>216</v>
      </c>
      <c r="D12" s="237" t="s">
        <v>206</v>
      </c>
      <c r="E12" s="238">
        <v>1</v>
      </c>
      <c r="F12" s="239"/>
      <c r="G12" s="240">
        <f>ROUND(E12*F12,2)</f>
        <v>0</v>
      </c>
      <c r="H12" s="239"/>
      <c r="I12" s="240">
        <f>ROUND(E12*H12,2)</f>
        <v>0</v>
      </c>
      <c r="J12" s="239"/>
      <c r="K12" s="240">
        <f>ROUND(E12*J12,2)</f>
        <v>0</v>
      </c>
      <c r="L12" s="240">
        <v>12</v>
      </c>
      <c r="M12" s="240">
        <f>G12*(1+L12/100)</f>
        <v>0</v>
      </c>
      <c r="N12" s="238">
        <v>0</v>
      </c>
      <c r="O12" s="238">
        <f>ROUND(E12*N12,2)</f>
        <v>0</v>
      </c>
      <c r="P12" s="238">
        <v>0</v>
      </c>
      <c r="Q12" s="238">
        <f>ROUND(E12*P12,2)</f>
        <v>0</v>
      </c>
      <c r="R12" s="240"/>
      <c r="S12" s="240" t="s">
        <v>207</v>
      </c>
      <c r="T12" s="241" t="s">
        <v>208</v>
      </c>
      <c r="U12" s="224">
        <v>0</v>
      </c>
      <c r="V12" s="224">
        <f>ROUND(E12*U12,2)</f>
        <v>0</v>
      </c>
      <c r="W12" s="224"/>
      <c r="X12" s="224" t="s">
        <v>209</v>
      </c>
      <c r="Y12" s="224" t="s">
        <v>210</v>
      </c>
      <c r="Z12" s="214"/>
      <c r="AA12" s="214"/>
      <c r="AB12" s="214"/>
      <c r="AC12" s="214"/>
      <c r="AD12" s="214"/>
      <c r="AE12" s="214"/>
      <c r="AF12" s="214"/>
      <c r="AG12" s="214" t="s">
        <v>211</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2.5" outlineLevel="2" x14ac:dyDescent="0.2">
      <c r="A13" s="221"/>
      <c r="B13" s="222"/>
      <c r="C13" s="247" t="s">
        <v>217</v>
      </c>
      <c r="D13" s="242"/>
      <c r="E13" s="242"/>
      <c r="F13" s="242"/>
      <c r="G13" s="242"/>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213</v>
      </c>
      <c r="AH13" s="214"/>
      <c r="AI13" s="214"/>
      <c r="AJ13" s="214"/>
      <c r="AK13" s="214"/>
      <c r="AL13" s="214"/>
      <c r="AM13" s="214"/>
      <c r="AN13" s="214"/>
      <c r="AO13" s="214"/>
      <c r="AP13" s="214"/>
      <c r="AQ13" s="214"/>
      <c r="AR13" s="214"/>
      <c r="AS13" s="214"/>
      <c r="AT13" s="214"/>
      <c r="AU13" s="214"/>
      <c r="AV13" s="214"/>
      <c r="AW13" s="214"/>
      <c r="AX13" s="214"/>
      <c r="AY13" s="214"/>
      <c r="AZ13" s="214"/>
      <c r="BA13" s="244" t="str">
        <f>C13</f>
        <v>Náklady na ztížené provádění stavebních prací v důsledku nepřerušeného provozu na staveništi nebo v případech nepřerušeného provozu v objektech v nichž se stavební práce provádí.</v>
      </c>
      <c r="BB13" s="214"/>
      <c r="BC13" s="214"/>
      <c r="BD13" s="214"/>
      <c r="BE13" s="214"/>
      <c r="BF13" s="214"/>
      <c r="BG13" s="214"/>
      <c r="BH13" s="214"/>
    </row>
    <row r="14" spans="1:60" outlineLevel="1" x14ac:dyDescent="0.2">
      <c r="A14" s="235">
        <v>3</v>
      </c>
      <c r="B14" s="236" t="s">
        <v>218</v>
      </c>
      <c r="C14" s="246" t="s">
        <v>219</v>
      </c>
      <c r="D14" s="237" t="s">
        <v>206</v>
      </c>
      <c r="E14" s="238">
        <v>1</v>
      </c>
      <c r="F14" s="239"/>
      <c r="G14" s="240">
        <f>ROUND(E14*F14,2)</f>
        <v>0</v>
      </c>
      <c r="H14" s="239"/>
      <c r="I14" s="240">
        <f>ROUND(E14*H14,2)</f>
        <v>0</v>
      </c>
      <c r="J14" s="239"/>
      <c r="K14" s="240">
        <f>ROUND(E14*J14,2)</f>
        <v>0</v>
      </c>
      <c r="L14" s="240">
        <v>12</v>
      </c>
      <c r="M14" s="240">
        <f>G14*(1+L14/100)</f>
        <v>0</v>
      </c>
      <c r="N14" s="238">
        <v>0</v>
      </c>
      <c r="O14" s="238">
        <f>ROUND(E14*N14,2)</f>
        <v>0</v>
      </c>
      <c r="P14" s="238">
        <v>0</v>
      </c>
      <c r="Q14" s="238">
        <f>ROUND(E14*P14,2)</f>
        <v>0</v>
      </c>
      <c r="R14" s="240"/>
      <c r="S14" s="240" t="s">
        <v>207</v>
      </c>
      <c r="T14" s="241" t="s">
        <v>208</v>
      </c>
      <c r="U14" s="224">
        <v>0</v>
      </c>
      <c r="V14" s="224">
        <f>ROUND(E14*U14,2)</f>
        <v>0</v>
      </c>
      <c r="W14" s="224"/>
      <c r="X14" s="224" t="s">
        <v>209</v>
      </c>
      <c r="Y14" s="224" t="s">
        <v>210</v>
      </c>
      <c r="Z14" s="214"/>
      <c r="AA14" s="214"/>
      <c r="AB14" s="214"/>
      <c r="AC14" s="214"/>
      <c r="AD14" s="214"/>
      <c r="AE14" s="214"/>
      <c r="AF14" s="214"/>
      <c r="AG14" s="214" t="s">
        <v>211</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47" t="s">
        <v>220</v>
      </c>
      <c r="D15" s="242"/>
      <c r="E15" s="242"/>
      <c r="F15" s="242"/>
      <c r="G15" s="242"/>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213</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ht="22.5" outlineLevel="2" x14ac:dyDescent="0.2">
      <c r="A16" s="221"/>
      <c r="B16" s="222"/>
      <c r="C16" s="249" t="s">
        <v>221</v>
      </c>
      <c r="D16" s="225"/>
      <c r="E16" s="226">
        <v>1</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x14ac:dyDescent="0.2">
      <c r="A17" s="228" t="s">
        <v>202</v>
      </c>
      <c r="B17" s="229" t="s">
        <v>173</v>
      </c>
      <c r="C17" s="245" t="s">
        <v>28</v>
      </c>
      <c r="D17" s="230"/>
      <c r="E17" s="231"/>
      <c r="F17" s="232"/>
      <c r="G17" s="232">
        <f>SUMIF(AG18:AG20,"&lt;&gt;NOR",G18:G20)</f>
        <v>0</v>
      </c>
      <c r="H17" s="232"/>
      <c r="I17" s="232">
        <f>SUM(I18:I20)</f>
        <v>0</v>
      </c>
      <c r="J17" s="232"/>
      <c r="K17" s="232">
        <f>SUM(K18:K20)</f>
        <v>0</v>
      </c>
      <c r="L17" s="232"/>
      <c r="M17" s="232">
        <f>SUM(M18:M20)</f>
        <v>0</v>
      </c>
      <c r="N17" s="231"/>
      <c r="O17" s="231">
        <f>SUM(O18:O20)</f>
        <v>0</v>
      </c>
      <c r="P17" s="231"/>
      <c r="Q17" s="231">
        <f>SUM(Q18:Q20)</f>
        <v>0</v>
      </c>
      <c r="R17" s="232"/>
      <c r="S17" s="232"/>
      <c r="T17" s="233"/>
      <c r="U17" s="227"/>
      <c r="V17" s="227">
        <f>SUM(V18:V20)</f>
        <v>0</v>
      </c>
      <c r="W17" s="227"/>
      <c r="X17" s="227"/>
      <c r="Y17" s="227"/>
      <c r="AG17" t="s">
        <v>203</v>
      </c>
    </row>
    <row r="18" spans="1:60" outlineLevel="1" x14ac:dyDescent="0.2">
      <c r="A18" s="235">
        <v>4</v>
      </c>
      <c r="B18" s="236" t="s">
        <v>223</v>
      </c>
      <c r="C18" s="246" t="s">
        <v>224</v>
      </c>
      <c r="D18" s="237" t="s">
        <v>206</v>
      </c>
      <c r="E18" s="238">
        <v>1</v>
      </c>
      <c r="F18" s="239"/>
      <c r="G18" s="240">
        <f>ROUND(E18*F18,2)</f>
        <v>0</v>
      </c>
      <c r="H18" s="239"/>
      <c r="I18" s="240">
        <f>ROUND(E18*H18,2)</f>
        <v>0</v>
      </c>
      <c r="J18" s="239"/>
      <c r="K18" s="240">
        <f>ROUND(E18*J18,2)</f>
        <v>0</v>
      </c>
      <c r="L18" s="240">
        <v>12</v>
      </c>
      <c r="M18" s="240">
        <f>G18*(1+L18/100)</f>
        <v>0</v>
      </c>
      <c r="N18" s="238">
        <v>0</v>
      </c>
      <c r="O18" s="238">
        <f>ROUND(E18*N18,2)</f>
        <v>0</v>
      </c>
      <c r="P18" s="238">
        <v>0</v>
      </c>
      <c r="Q18" s="238">
        <f>ROUND(E18*P18,2)</f>
        <v>0</v>
      </c>
      <c r="R18" s="240"/>
      <c r="S18" s="240" t="s">
        <v>207</v>
      </c>
      <c r="T18" s="241" t="s">
        <v>208</v>
      </c>
      <c r="U18" s="224">
        <v>0</v>
      </c>
      <c r="V18" s="224">
        <f>ROUND(E18*U18,2)</f>
        <v>0</v>
      </c>
      <c r="W18" s="224"/>
      <c r="X18" s="224" t="s">
        <v>209</v>
      </c>
      <c r="Y18" s="224" t="s">
        <v>210</v>
      </c>
      <c r="Z18" s="214"/>
      <c r="AA18" s="214"/>
      <c r="AB18" s="214"/>
      <c r="AC18" s="214"/>
      <c r="AD18" s="214"/>
      <c r="AE18" s="214"/>
      <c r="AF18" s="214"/>
      <c r="AG18" s="214" t="s">
        <v>211</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47" t="s">
        <v>225</v>
      </c>
      <c r="D19" s="242"/>
      <c r="E19" s="242"/>
      <c r="F19" s="242"/>
      <c r="G19" s="242"/>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213</v>
      </c>
      <c r="AH19" s="214"/>
      <c r="AI19" s="214"/>
      <c r="AJ19" s="214"/>
      <c r="AK19" s="214"/>
      <c r="AL19" s="214"/>
      <c r="AM19" s="214"/>
      <c r="AN19" s="214"/>
      <c r="AO19" s="214"/>
      <c r="AP19" s="214"/>
      <c r="AQ19" s="214"/>
      <c r="AR19" s="214"/>
      <c r="AS19" s="214"/>
      <c r="AT19" s="214"/>
      <c r="AU19" s="214"/>
      <c r="AV19" s="214"/>
      <c r="AW19" s="214"/>
      <c r="AX19" s="214"/>
      <c r="AY19" s="214"/>
      <c r="AZ19" s="214"/>
      <c r="BA19" s="244" t="str">
        <f>C19</f>
        <v>Náklady na vyhotovení dokumentace skutečného provedení stavby a její předání objednateli v požadované formě a požadovaném počtu.</v>
      </c>
      <c r="BB19" s="214"/>
      <c r="BC19" s="214"/>
      <c r="BD19" s="214"/>
      <c r="BE19" s="214"/>
      <c r="BF19" s="214"/>
      <c r="BG19" s="214"/>
      <c r="BH19" s="214"/>
    </row>
    <row r="20" spans="1:60" outlineLevel="1" x14ac:dyDescent="0.2">
      <c r="A20" s="235">
        <v>5</v>
      </c>
      <c r="B20" s="236" t="s">
        <v>226</v>
      </c>
      <c r="C20" s="246" t="s">
        <v>227</v>
      </c>
      <c r="D20" s="237" t="s">
        <v>228</v>
      </c>
      <c r="E20" s="238">
        <v>1</v>
      </c>
      <c r="F20" s="239"/>
      <c r="G20" s="240">
        <f>ROUND(E20*F20,2)</f>
        <v>0</v>
      </c>
      <c r="H20" s="239"/>
      <c r="I20" s="240">
        <f>ROUND(E20*H20,2)</f>
        <v>0</v>
      </c>
      <c r="J20" s="239"/>
      <c r="K20" s="240">
        <f>ROUND(E20*J20,2)</f>
        <v>0</v>
      </c>
      <c r="L20" s="240">
        <v>12</v>
      </c>
      <c r="M20" s="240">
        <f>G20*(1+L20/100)</f>
        <v>0</v>
      </c>
      <c r="N20" s="238">
        <v>0</v>
      </c>
      <c r="O20" s="238">
        <f>ROUND(E20*N20,2)</f>
        <v>0</v>
      </c>
      <c r="P20" s="238">
        <v>0</v>
      </c>
      <c r="Q20" s="238">
        <f>ROUND(E20*P20,2)</f>
        <v>0</v>
      </c>
      <c r="R20" s="240"/>
      <c r="S20" s="240" t="s">
        <v>229</v>
      </c>
      <c r="T20" s="241" t="s">
        <v>208</v>
      </c>
      <c r="U20" s="224">
        <v>0</v>
      </c>
      <c r="V20" s="224">
        <f>ROUND(E20*U20,2)</f>
        <v>0</v>
      </c>
      <c r="W20" s="224"/>
      <c r="X20" s="224" t="s">
        <v>209</v>
      </c>
      <c r="Y20" s="224" t="s">
        <v>210</v>
      </c>
      <c r="Z20" s="214"/>
      <c r="AA20" s="214"/>
      <c r="AB20" s="214"/>
      <c r="AC20" s="214"/>
      <c r="AD20" s="214"/>
      <c r="AE20" s="214"/>
      <c r="AF20" s="214"/>
      <c r="AG20" s="214" t="s">
        <v>211</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x14ac:dyDescent="0.2">
      <c r="A21" s="3"/>
      <c r="B21" s="4"/>
      <c r="C21" s="250"/>
      <c r="D21" s="6"/>
      <c r="E21" s="3"/>
      <c r="F21" s="3"/>
      <c r="G21" s="3"/>
      <c r="H21" s="3"/>
      <c r="I21" s="3"/>
      <c r="J21" s="3"/>
      <c r="K21" s="3"/>
      <c r="L21" s="3"/>
      <c r="M21" s="3"/>
      <c r="N21" s="3"/>
      <c r="O21" s="3"/>
      <c r="P21" s="3"/>
      <c r="Q21" s="3"/>
      <c r="R21" s="3"/>
      <c r="S21" s="3"/>
      <c r="T21" s="3"/>
      <c r="U21" s="3"/>
      <c r="V21" s="3"/>
      <c r="W21" s="3"/>
      <c r="X21" s="3"/>
      <c r="Y21" s="3"/>
      <c r="AE21">
        <v>12</v>
      </c>
      <c r="AF21">
        <v>21</v>
      </c>
      <c r="AG21" t="s">
        <v>188</v>
      </c>
    </row>
    <row r="22" spans="1:60" x14ac:dyDescent="0.2">
      <c r="A22" s="217"/>
      <c r="B22" s="218" t="s">
        <v>29</v>
      </c>
      <c r="C22" s="251"/>
      <c r="D22" s="219"/>
      <c r="E22" s="220"/>
      <c r="F22" s="220"/>
      <c r="G22" s="234">
        <f>G8+G17</f>
        <v>0</v>
      </c>
      <c r="H22" s="3"/>
      <c r="I22" s="3"/>
      <c r="J22" s="3"/>
      <c r="K22" s="3"/>
      <c r="L22" s="3"/>
      <c r="M22" s="3"/>
      <c r="N22" s="3"/>
      <c r="O22" s="3"/>
      <c r="P22" s="3"/>
      <c r="Q22" s="3"/>
      <c r="R22" s="3"/>
      <c r="S22" s="3"/>
      <c r="T22" s="3"/>
      <c r="U22" s="3"/>
      <c r="V22" s="3"/>
      <c r="W22" s="3"/>
      <c r="X22" s="3"/>
      <c r="Y22" s="3"/>
      <c r="AE22">
        <f>SUMIF(L7:L20,AE21,G7:G20)</f>
        <v>0</v>
      </c>
      <c r="AF22">
        <f>SUMIF(L7:L20,AF21,G7:G20)</f>
        <v>0</v>
      </c>
      <c r="AG22" t="s">
        <v>230</v>
      </c>
    </row>
    <row r="23" spans="1:60" x14ac:dyDescent="0.2">
      <c r="C23" s="252"/>
      <c r="D23" s="10"/>
      <c r="AG23" t="s">
        <v>231</v>
      </c>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JMGGImuydArmXEt+mDckPqYAAsQ2gSyW/wqD+kf32Fx/gIEJ0Ilj0lQgDOLsRLq4Hk9/ZDe1VzJ7PCYvnkojg==" saltValue="sUYSIEJeHmBFB9unm7GVeQ==" spinCount="100000" sheet="1" formatRows="0"/>
  <mergeCells count="9">
    <mergeCell ref="C13:G13"/>
    <mergeCell ref="C15:G15"/>
    <mergeCell ref="C19:G19"/>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232</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56</v>
      </c>
      <c r="C3" s="203" t="s">
        <v>57</v>
      </c>
      <c r="D3" s="201"/>
      <c r="E3" s="201"/>
      <c r="F3" s="201"/>
      <c r="G3" s="202"/>
      <c r="AC3" s="178" t="s">
        <v>176</v>
      </c>
      <c r="AG3" t="s">
        <v>178</v>
      </c>
    </row>
    <row r="4" spans="1:60" ht="24.95" customHeight="1" x14ac:dyDescent="0.2">
      <c r="A4" s="204" t="s">
        <v>9</v>
      </c>
      <c r="B4" s="205" t="s">
        <v>58</v>
      </c>
      <c r="C4" s="206" t="s">
        <v>59</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153</v>
      </c>
      <c r="C8" s="245" t="s">
        <v>155</v>
      </c>
      <c r="D8" s="230"/>
      <c r="E8" s="231"/>
      <c r="F8" s="232"/>
      <c r="G8" s="232">
        <f>SUMIF(AG9:AG108,"&lt;&gt;NOR",G9:G108)</f>
        <v>0</v>
      </c>
      <c r="H8" s="232"/>
      <c r="I8" s="232">
        <f>SUM(I9:I108)</f>
        <v>0</v>
      </c>
      <c r="J8" s="232"/>
      <c r="K8" s="232">
        <f>SUM(K9:K108)</f>
        <v>0</v>
      </c>
      <c r="L8" s="232"/>
      <c r="M8" s="232">
        <f>SUM(M9:M108)</f>
        <v>0</v>
      </c>
      <c r="N8" s="231"/>
      <c r="O8" s="231">
        <f>SUM(O9:O108)</f>
        <v>0</v>
      </c>
      <c r="P8" s="231"/>
      <c r="Q8" s="231">
        <f>SUM(Q9:Q108)</f>
        <v>16.95</v>
      </c>
      <c r="R8" s="232"/>
      <c r="S8" s="232"/>
      <c r="T8" s="233"/>
      <c r="U8" s="227"/>
      <c r="V8" s="227">
        <f>SUM(V9:V108)</f>
        <v>0</v>
      </c>
      <c r="W8" s="227"/>
      <c r="X8" s="227"/>
      <c r="Y8" s="227"/>
      <c r="AG8" t="s">
        <v>203</v>
      </c>
    </row>
    <row r="9" spans="1:60" outlineLevel="1" x14ac:dyDescent="0.2">
      <c r="A9" s="235">
        <v>1</v>
      </c>
      <c r="B9" s="236" t="s">
        <v>233</v>
      </c>
      <c r="C9" s="246" t="s">
        <v>234</v>
      </c>
      <c r="D9" s="237" t="s">
        <v>235</v>
      </c>
      <c r="E9" s="238">
        <v>14.4</v>
      </c>
      <c r="F9" s="239"/>
      <c r="G9" s="240">
        <f>ROUND(E9*F9,2)</f>
        <v>0</v>
      </c>
      <c r="H9" s="239"/>
      <c r="I9" s="240">
        <f>ROUND(E9*H9,2)</f>
        <v>0</v>
      </c>
      <c r="J9" s="239"/>
      <c r="K9" s="240">
        <f>ROUND(E9*J9,2)</f>
        <v>0</v>
      </c>
      <c r="L9" s="240">
        <v>12</v>
      </c>
      <c r="M9" s="240">
        <f>G9*(1+L9/100)</f>
        <v>0</v>
      </c>
      <c r="N9" s="238">
        <v>0</v>
      </c>
      <c r="O9" s="238">
        <f>ROUND(E9*N9,2)</f>
        <v>0</v>
      </c>
      <c r="P9" s="238">
        <v>0.15</v>
      </c>
      <c r="Q9" s="238">
        <f>ROUND(E9*P9,2)</f>
        <v>2.16</v>
      </c>
      <c r="R9" s="240"/>
      <c r="S9" s="240" t="s">
        <v>236</v>
      </c>
      <c r="T9" s="241" t="s">
        <v>237</v>
      </c>
      <c r="U9" s="224">
        <v>0</v>
      </c>
      <c r="V9" s="224">
        <f>ROUND(E9*U9,2)</f>
        <v>0</v>
      </c>
      <c r="W9" s="224"/>
      <c r="X9" s="224" t="s">
        <v>238</v>
      </c>
      <c r="Y9" s="224" t="s">
        <v>210</v>
      </c>
      <c r="Z9" s="214"/>
      <c r="AA9" s="214"/>
      <c r="AB9" s="214"/>
      <c r="AC9" s="214"/>
      <c r="AD9" s="214"/>
      <c r="AE9" s="214"/>
      <c r="AF9" s="214"/>
      <c r="AG9" s="214" t="s">
        <v>239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9" t="s">
        <v>240</v>
      </c>
      <c r="D10" s="225"/>
      <c r="E10" s="226"/>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222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49" t="s">
        <v>241</v>
      </c>
      <c r="D11" s="225"/>
      <c r="E11" s="226"/>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222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49" t="s">
        <v>242</v>
      </c>
      <c r="D12" s="225"/>
      <c r="E12" s="226"/>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49" t="s">
        <v>243</v>
      </c>
      <c r="D13" s="225"/>
      <c r="E13" s="226">
        <v>14.4</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35">
        <v>2</v>
      </c>
      <c r="B14" s="236" t="s">
        <v>244</v>
      </c>
      <c r="C14" s="246" t="s">
        <v>245</v>
      </c>
      <c r="D14" s="237" t="s">
        <v>235</v>
      </c>
      <c r="E14" s="238">
        <v>8.6530000000000005</v>
      </c>
      <c r="F14" s="239"/>
      <c r="G14" s="240">
        <f>ROUND(E14*F14,2)</f>
        <v>0</v>
      </c>
      <c r="H14" s="239"/>
      <c r="I14" s="240">
        <f>ROUND(E14*H14,2)</f>
        <v>0</v>
      </c>
      <c r="J14" s="239"/>
      <c r="K14" s="240">
        <f>ROUND(E14*J14,2)</f>
        <v>0</v>
      </c>
      <c r="L14" s="240">
        <v>12</v>
      </c>
      <c r="M14" s="240">
        <f>G14*(1+L14/100)</f>
        <v>0</v>
      </c>
      <c r="N14" s="238">
        <v>0</v>
      </c>
      <c r="O14" s="238">
        <f>ROUND(E14*N14,2)</f>
        <v>0</v>
      </c>
      <c r="P14" s="238">
        <v>4.1000000000000002E-2</v>
      </c>
      <c r="Q14" s="238">
        <f>ROUND(E14*P14,2)</f>
        <v>0.35</v>
      </c>
      <c r="R14" s="240"/>
      <c r="S14" s="240" t="s">
        <v>236</v>
      </c>
      <c r="T14" s="241" t="s">
        <v>237</v>
      </c>
      <c r="U14" s="224">
        <v>0</v>
      </c>
      <c r="V14" s="224">
        <f>ROUND(E14*U14,2)</f>
        <v>0</v>
      </c>
      <c r="W14" s="224"/>
      <c r="X14" s="224" t="s">
        <v>238</v>
      </c>
      <c r="Y14" s="224" t="s">
        <v>210</v>
      </c>
      <c r="Z14" s="214"/>
      <c r="AA14" s="214"/>
      <c r="AB14" s="214"/>
      <c r="AC14" s="214"/>
      <c r="AD14" s="214"/>
      <c r="AE14" s="214"/>
      <c r="AF14" s="214"/>
      <c r="AG14" s="214" t="s">
        <v>239</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49" t="s">
        <v>246</v>
      </c>
      <c r="D15" s="225"/>
      <c r="E15" s="226"/>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222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49" t="s">
        <v>247</v>
      </c>
      <c r="D16" s="225"/>
      <c r="E16" s="226"/>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49" t="s">
        <v>248</v>
      </c>
      <c r="D17" s="225"/>
      <c r="E17" s="226"/>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222</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49" t="s">
        <v>249</v>
      </c>
      <c r="D18" s="225"/>
      <c r="E18" s="226"/>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222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49" t="s">
        <v>250</v>
      </c>
      <c r="D19" s="225"/>
      <c r="E19" s="226"/>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222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49" t="s">
        <v>251</v>
      </c>
      <c r="D20" s="225"/>
      <c r="E20" s="226"/>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222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49" t="s">
        <v>252</v>
      </c>
      <c r="D21" s="225"/>
      <c r="E21" s="226"/>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222</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x14ac:dyDescent="0.2">
      <c r="A22" s="221"/>
      <c r="B22" s="222"/>
      <c r="C22" s="249" t="s">
        <v>253</v>
      </c>
      <c r="D22" s="225"/>
      <c r="E22" s="226"/>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222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49" t="s">
        <v>254</v>
      </c>
      <c r="D23" s="225"/>
      <c r="E23" s="226"/>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222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49" t="s">
        <v>255</v>
      </c>
      <c r="D24" s="225"/>
      <c r="E24" s="226"/>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222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49" t="s">
        <v>256</v>
      </c>
      <c r="D25" s="225"/>
      <c r="E25" s="226"/>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222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49" t="s">
        <v>257</v>
      </c>
      <c r="D26" s="225"/>
      <c r="E26" s="226">
        <v>8.65</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22.5" outlineLevel="1" x14ac:dyDescent="0.2">
      <c r="A27" s="235">
        <v>3</v>
      </c>
      <c r="B27" s="236" t="s">
        <v>258</v>
      </c>
      <c r="C27" s="246" t="s">
        <v>259</v>
      </c>
      <c r="D27" s="237" t="s">
        <v>235</v>
      </c>
      <c r="E27" s="238">
        <v>117.483</v>
      </c>
      <c r="F27" s="239"/>
      <c r="G27" s="240">
        <f>ROUND(E27*F27,2)</f>
        <v>0</v>
      </c>
      <c r="H27" s="239"/>
      <c r="I27" s="240">
        <f>ROUND(E27*H27,2)</f>
        <v>0</v>
      </c>
      <c r="J27" s="239"/>
      <c r="K27" s="240">
        <f>ROUND(E27*J27,2)</f>
        <v>0</v>
      </c>
      <c r="L27" s="240">
        <v>12</v>
      </c>
      <c r="M27" s="240">
        <f>G27*(1+L27/100)</f>
        <v>0</v>
      </c>
      <c r="N27" s="238">
        <v>0</v>
      </c>
      <c r="O27" s="238">
        <f>ROUND(E27*N27,2)</f>
        <v>0</v>
      </c>
      <c r="P27" s="238">
        <v>2.7E-2</v>
      </c>
      <c r="Q27" s="238">
        <f>ROUND(E27*P27,2)</f>
        <v>3.17</v>
      </c>
      <c r="R27" s="240"/>
      <c r="S27" s="240" t="s">
        <v>236</v>
      </c>
      <c r="T27" s="241" t="s">
        <v>237</v>
      </c>
      <c r="U27" s="224">
        <v>0</v>
      </c>
      <c r="V27" s="224">
        <f>ROUND(E27*U27,2)</f>
        <v>0</v>
      </c>
      <c r="W27" s="224"/>
      <c r="X27" s="224" t="s">
        <v>238</v>
      </c>
      <c r="Y27" s="224" t="s">
        <v>210</v>
      </c>
      <c r="Z27" s="214"/>
      <c r="AA27" s="214"/>
      <c r="AB27" s="214"/>
      <c r="AC27" s="214"/>
      <c r="AD27" s="214"/>
      <c r="AE27" s="214"/>
      <c r="AF27" s="214"/>
      <c r="AG27" s="214" t="s">
        <v>239</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
      <c r="A28" s="221"/>
      <c r="B28" s="222"/>
      <c r="C28" s="249" t="s">
        <v>246</v>
      </c>
      <c r="D28" s="225"/>
      <c r="E28" s="226"/>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222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49" t="s">
        <v>260</v>
      </c>
      <c r="D29" s="225"/>
      <c r="E29" s="226"/>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222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49" t="s">
        <v>261</v>
      </c>
      <c r="D30" s="225"/>
      <c r="E30" s="226"/>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222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49" t="s">
        <v>262</v>
      </c>
      <c r="D31" s="225"/>
      <c r="E31" s="226"/>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222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49" t="s">
        <v>263</v>
      </c>
      <c r="D32" s="225"/>
      <c r="E32" s="226"/>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222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49" t="s">
        <v>264</v>
      </c>
      <c r="D33" s="225"/>
      <c r="E33" s="226"/>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222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49" t="s">
        <v>265</v>
      </c>
      <c r="D34" s="225"/>
      <c r="E34" s="226"/>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222</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49" t="s">
        <v>266</v>
      </c>
      <c r="D35" s="225"/>
      <c r="E35" s="226"/>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222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49" t="s">
        <v>267</v>
      </c>
      <c r="D36" s="225"/>
      <c r="E36" s="226"/>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222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49" t="s">
        <v>268</v>
      </c>
      <c r="D37" s="225"/>
      <c r="E37" s="226">
        <v>117.48</v>
      </c>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222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ht="22.5" outlineLevel="1" x14ac:dyDescent="0.2">
      <c r="A38" s="235">
        <v>4</v>
      </c>
      <c r="B38" s="236" t="s">
        <v>269</v>
      </c>
      <c r="C38" s="246" t="s">
        <v>270</v>
      </c>
      <c r="D38" s="237" t="s">
        <v>235</v>
      </c>
      <c r="E38" s="238">
        <v>63.36</v>
      </c>
      <c r="F38" s="239"/>
      <c r="G38" s="240">
        <f>ROUND(E38*F38,2)</f>
        <v>0</v>
      </c>
      <c r="H38" s="239"/>
      <c r="I38" s="240">
        <f>ROUND(E38*H38,2)</f>
        <v>0</v>
      </c>
      <c r="J38" s="239"/>
      <c r="K38" s="240">
        <f>ROUND(E38*J38,2)</f>
        <v>0</v>
      </c>
      <c r="L38" s="240">
        <v>12</v>
      </c>
      <c r="M38" s="240">
        <f>G38*(1+L38/100)</f>
        <v>0</v>
      </c>
      <c r="N38" s="238">
        <v>0</v>
      </c>
      <c r="O38" s="238">
        <f>ROUND(E38*N38,2)</f>
        <v>0</v>
      </c>
      <c r="P38" s="238">
        <v>2.3E-2</v>
      </c>
      <c r="Q38" s="238">
        <f>ROUND(E38*P38,2)</f>
        <v>1.46</v>
      </c>
      <c r="R38" s="240"/>
      <c r="S38" s="240" t="s">
        <v>236</v>
      </c>
      <c r="T38" s="241" t="s">
        <v>237</v>
      </c>
      <c r="U38" s="224">
        <v>0</v>
      </c>
      <c r="V38" s="224">
        <f>ROUND(E38*U38,2)</f>
        <v>0</v>
      </c>
      <c r="W38" s="224"/>
      <c r="X38" s="224" t="s">
        <v>238</v>
      </c>
      <c r="Y38" s="224" t="s">
        <v>210</v>
      </c>
      <c r="Z38" s="214"/>
      <c r="AA38" s="214"/>
      <c r="AB38" s="214"/>
      <c r="AC38" s="214"/>
      <c r="AD38" s="214"/>
      <c r="AE38" s="214"/>
      <c r="AF38" s="214"/>
      <c r="AG38" s="214" t="s">
        <v>239</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2" x14ac:dyDescent="0.2">
      <c r="A39" s="221"/>
      <c r="B39" s="222"/>
      <c r="C39" s="249" t="s">
        <v>246</v>
      </c>
      <c r="D39" s="225"/>
      <c r="E39" s="226"/>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222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49" t="s">
        <v>271</v>
      </c>
      <c r="D40" s="225"/>
      <c r="E40" s="226"/>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222</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49" t="s">
        <v>272</v>
      </c>
      <c r="D41" s="225"/>
      <c r="E41" s="226"/>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222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49" t="s">
        <v>271</v>
      </c>
      <c r="D42" s="225"/>
      <c r="E42" s="226"/>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222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49" t="s">
        <v>273</v>
      </c>
      <c r="D43" s="225"/>
      <c r="E43" s="226"/>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222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49" t="s">
        <v>274</v>
      </c>
      <c r="D44" s="225"/>
      <c r="E44" s="226">
        <v>63.36</v>
      </c>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222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ht="22.5" outlineLevel="1" x14ac:dyDescent="0.2">
      <c r="A45" s="235">
        <v>5</v>
      </c>
      <c r="B45" s="236" t="s">
        <v>275</v>
      </c>
      <c r="C45" s="246" t="s">
        <v>276</v>
      </c>
      <c r="D45" s="237" t="s">
        <v>235</v>
      </c>
      <c r="E45" s="238">
        <v>4.3570000000000002</v>
      </c>
      <c r="F45" s="239"/>
      <c r="G45" s="240">
        <f>ROUND(E45*F45,2)</f>
        <v>0</v>
      </c>
      <c r="H45" s="239"/>
      <c r="I45" s="240">
        <f>ROUND(E45*H45,2)</f>
        <v>0</v>
      </c>
      <c r="J45" s="239"/>
      <c r="K45" s="240">
        <f>ROUND(E45*J45,2)</f>
        <v>0</v>
      </c>
      <c r="L45" s="240">
        <v>12</v>
      </c>
      <c r="M45" s="240">
        <f>G45*(1+L45/100)</f>
        <v>0</v>
      </c>
      <c r="N45" s="238">
        <v>0</v>
      </c>
      <c r="O45" s="238">
        <f>ROUND(E45*N45,2)</f>
        <v>0</v>
      </c>
      <c r="P45" s="238">
        <v>6.3E-2</v>
      </c>
      <c r="Q45" s="238">
        <f>ROUND(E45*P45,2)</f>
        <v>0.27</v>
      </c>
      <c r="R45" s="240"/>
      <c r="S45" s="240" t="s">
        <v>236</v>
      </c>
      <c r="T45" s="241" t="s">
        <v>237</v>
      </c>
      <c r="U45" s="224">
        <v>0</v>
      </c>
      <c r="V45" s="224">
        <f>ROUND(E45*U45,2)</f>
        <v>0</v>
      </c>
      <c r="W45" s="224"/>
      <c r="X45" s="224" t="s">
        <v>238</v>
      </c>
      <c r="Y45" s="224" t="s">
        <v>210</v>
      </c>
      <c r="Z45" s="214"/>
      <c r="AA45" s="214"/>
      <c r="AB45" s="214"/>
      <c r="AC45" s="214"/>
      <c r="AD45" s="214"/>
      <c r="AE45" s="214"/>
      <c r="AF45" s="214"/>
      <c r="AG45" s="214" t="s">
        <v>239</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
      <c r="A46" s="221"/>
      <c r="B46" s="222"/>
      <c r="C46" s="249" t="s">
        <v>277</v>
      </c>
      <c r="D46" s="225"/>
      <c r="E46" s="226"/>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222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49" t="s">
        <v>278</v>
      </c>
      <c r="D47" s="225"/>
      <c r="E47" s="226"/>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222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49" t="s">
        <v>279</v>
      </c>
      <c r="D48" s="225"/>
      <c r="E48" s="226"/>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222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49" t="s">
        <v>280</v>
      </c>
      <c r="D49" s="225"/>
      <c r="E49" s="226">
        <v>4.3600000000000003</v>
      </c>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222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ht="22.5" outlineLevel="1" x14ac:dyDescent="0.2">
      <c r="A50" s="235">
        <v>6</v>
      </c>
      <c r="B50" s="236" t="s">
        <v>281</v>
      </c>
      <c r="C50" s="246" t="s">
        <v>282</v>
      </c>
      <c r="D50" s="237" t="s">
        <v>235</v>
      </c>
      <c r="E50" s="238">
        <v>109.986</v>
      </c>
      <c r="F50" s="239"/>
      <c r="G50" s="240">
        <f>ROUND(E50*F50,2)</f>
        <v>0</v>
      </c>
      <c r="H50" s="239"/>
      <c r="I50" s="240">
        <f>ROUND(E50*H50,2)</f>
        <v>0</v>
      </c>
      <c r="J50" s="239"/>
      <c r="K50" s="240">
        <f>ROUND(E50*J50,2)</f>
        <v>0</v>
      </c>
      <c r="L50" s="240">
        <v>12</v>
      </c>
      <c r="M50" s="240">
        <f>G50*(1+L50/100)</f>
        <v>0</v>
      </c>
      <c r="N50" s="238">
        <v>0</v>
      </c>
      <c r="O50" s="238">
        <f>ROUND(E50*N50,2)</f>
        <v>0</v>
      </c>
      <c r="P50" s="238">
        <v>4.5999999999999999E-2</v>
      </c>
      <c r="Q50" s="238">
        <f>ROUND(E50*P50,2)</f>
        <v>5.0599999999999996</v>
      </c>
      <c r="R50" s="240"/>
      <c r="S50" s="240" t="s">
        <v>236</v>
      </c>
      <c r="T50" s="241" t="s">
        <v>237</v>
      </c>
      <c r="U50" s="224">
        <v>0</v>
      </c>
      <c r="V50" s="224">
        <f>ROUND(E50*U50,2)</f>
        <v>0</v>
      </c>
      <c r="W50" s="224"/>
      <c r="X50" s="224" t="s">
        <v>238</v>
      </c>
      <c r="Y50" s="224" t="s">
        <v>210</v>
      </c>
      <c r="Z50" s="214"/>
      <c r="AA50" s="214"/>
      <c r="AB50" s="214"/>
      <c r="AC50" s="214"/>
      <c r="AD50" s="214"/>
      <c r="AE50" s="214"/>
      <c r="AF50" s="214"/>
      <c r="AG50" s="214" t="s">
        <v>239</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2" x14ac:dyDescent="0.2">
      <c r="A51" s="221"/>
      <c r="B51" s="222"/>
      <c r="C51" s="249" t="s">
        <v>283</v>
      </c>
      <c r="D51" s="225"/>
      <c r="E51" s="226"/>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222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49" t="s">
        <v>247</v>
      </c>
      <c r="D52" s="225"/>
      <c r="E52" s="226"/>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222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49" t="s">
        <v>284</v>
      </c>
      <c r="D53" s="225"/>
      <c r="E53" s="226"/>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222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49" t="s">
        <v>249</v>
      </c>
      <c r="D54" s="225"/>
      <c r="E54" s="226"/>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222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49" t="s">
        <v>285</v>
      </c>
      <c r="D55" s="225"/>
      <c r="E55" s="226"/>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222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49" t="s">
        <v>251</v>
      </c>
      <c r="D56" s="225"/>
      <c r="E56" s="226"/>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222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49" t="s">
        <v>286</v>
      </c>
      <c r="D57" s="225"/>
      <c r="E57" s="226"/>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222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49" t="s">
        <v>253</v>
      </c>
      <c r="D58" s="225"/>
      <c r="E58" s="226"/>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222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49" t="s">
        <v>287</v>
      </c>
      <c r="D59" s="225"/>
      <c r="E59" s="226"/>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222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49" t="s">
        <v>278</v>
      </c>
      <c r="D60" s="225"/>
      <c r="E60" s="226"/>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222</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49" t="s">
        <v>288</v>
      </c>
      <c r="D61" s="225"/>
      <c r="E61" s="226"/>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222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49" t="s">
        <v>260</v>
      </c>
      <c r="D62" s="225"/>
      <c r="E62" s="226"/>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222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49" t="s">
        <v>289</v>
      </c>
      <c r="D63" s="225"/>
      <c r="E63" s="226"/>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222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49" t="s">
        <v>271</v>
      </c>
      <c r="D64" s="225"/>
      <c r="E64" s="226"/>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222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49" t="s">
        <v>290</v>
      </c>
      <c r="D65" s="225"/>
      <c r="E65" s="226"/>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222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49" t="s">
        <v>262</v>
      </c>
      <c r="D66" s="225"/>
      <c r="E66" s="226"/>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222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49" t="s">
        <v>291</v>
      </c>
      <c r="D67" s="225"/>
      <c r="E67" s="226"/>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222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49" t="s">
        <v>264</v>
      </c>
      <c r="D68" s="225"/>
      <c r="E68" s="226"/>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222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49" t="s">
        <v>292</v>
      </c>
      <c r="D69" s="225"/>
      <c r="E69" s="226"/>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222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49" t="s">
        <v>271</v>
      </c>
      <c r="D70" s="225"/>
      <c r="E70" s="226"/>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222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49" t="s">
        <v>290</v>
      </c>
      <c r="D71" s="225"/>
      <c r="E71" s="226"/>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222</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49" t="s">
        <v>255</v>
      </c>
      <c r="D72" s="225"/>
      <c r="E72" s="226"/>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222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49" t="s">
        <v>293</v>
      </c>
      <c r="D73" s="225"/>
      <c r="E73" s="226"/>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222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49" t="s">
        <v>266</v>
      </c>
      <c r="D74" s="225"/>
      <c r="E74" s="226"/>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222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49" t="s">
        <v>294</v>
      </c>
      <c r="D75" s="225"/>
      <c r="E75" s="226"/>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222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49" t="s">
        <v>241</v>
      </c>
      <c r="D76" s="225"/>
      <c r="E76" s="226"/>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222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49" t="s">
        <v>295</v>
      </c>
      <c r="D77" s="225"/>
      <c r="E77" s="226"/>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222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49" t="s">
        <v>296</v>
      </c>
      <c r="D78" s="225"/>
      <c r="E78" s="226">
        <v>109.99</v>
      </c>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222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ht="22.5" outlineLevel="1" x14ac:dyDescent="0.2">
      <c r="A79" s="235">
        <v>7</v>
      </c>
      <c r="B79" s="236" t="s">
        <v>297</v>
      </c>
      <c r="C79" s="246" t="s">
        <v>298</v>
      </c>
      <c r="D79" s="237" t="s">
        <v>235</v>
      </c>
      <c r="E79" s="238">
        <v>89.518000000000001</v>
      </c>
      <c r="F79" s="239"/>
      <c r="G79" s="240">
        <f>ROUND(E79*F79,2)</f>
        <v>0</v>
      </c>
      <c r="H79" s="239"/>
      <c r="I79" s="240">
        <f>ROUND(E79*H79,2)</f>
        <v>0</v>
      </c>
      <c r="J79" s="239"/>
      <c r="K79" s="240">
        <f>ROUND(E79*J79,2)</f>
        <v>0</v>
      </c>
      <c r="L79" s="240">
        <v>12</v>
      </c>
      <c r="M79" s="240">
        <f>G79*(1+L79/100)</f>
        <v>0</v>
      </c>
      <c r="N79" s="238">
        <v>0</v>
      </c>
      <c r="O79" s="238">
        <f>ROUND(E79*N79,2)</f>
        <v>0</v>
      </c>
      <c r="P79" s="238">
        <v>0.05</v>
      </c>
      <c r="Q79" s="238">
        <f>ROUND(E79*P79,2)</f>
        <v>4.4800000000000004</v>
      </c>
      <c r="R79" s="240"/>
      <c r="S79" s="240" t="s">
        <v>236</v>
      </c>
      <c r="T79" s="241" t="s">
        <v>237</v>
      </c>
      <c r="U79" s="224">
        <v>0</v>
      </c>
      <c r="V79" s="224">
        <f>ROUND(E79*U79,2)</f>
        <v>0</v>
      </c>
      <c r="W79" s="224"/>
      <c r="X79" s="224" t="s">
        <v>238</v>
      </c>
      <c r="Y79" s="224" t="s">
        <v>210</v>
      </c>
      <c r="Z79" s="214"/>
      <c r="AA79" s="214"/>
      <c r="AB79" s="214"/>
      <c r="AC79" s="214"/>
      <c r="AD79" s="214"/>
      <c r="AE79" s="214"/>
      <c r="AF79" s="214"/>
      <c r="AG79" s="214" t="s">
        <v>239</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2" x14ac:dyDescent="0.2">
      <c r="A80" s="221"/>
      <c r="B80" s="222"/>
      <c r="C80" s="249" t="s">
        <v>299</v>
      </c>
      <c r="D80" s="225"/>
      <c r="E80" s="226"/>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222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49" t="s">
        <v>247</v>
      </c>
      <c r="D81" s="225"/>
      <c r="E81" s="226"/>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222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49" t="s">
        <v>300</v>
      </c>
      <c r="D82" s="225"/>
      <c r="E82" s="226"/>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222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49" t="s">
        <v>249</v>
      </c>
      <c r="D83" s="225"/>
      <c r="E83" s="226"/>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222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49" t="s">
        <v>301</v>
      </c>
      <c r="D84" s="225"/>
      <c r="E84" s="226"/>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222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49" t="s">
        <v>251</v>
      </c>
      <c r="D85" s="225"/>
      <c r="E85" s="226"/>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222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49" t="s">
        <v>302</v>
      </c>
      <c r="D86" s="225"/>
      <c r="E86" s="226"/>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222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49" t="s">
        <v>253</v>
      </c>
      <c r="D87" s="225"/>
      <c r="E87" s="226"/>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222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49" t="s">
        <v>303</v>
      </c>
      <c r="D88" s="225"/>
      <c r="E88" s="226"/>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222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49" t="s">
        <v>278</v>
      </c>
      <c r="D89" s="225"/>
      <c r="E89" s="226"/>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222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49" t="s">
        <v>304</v>
      </c>
      <c r="D90" s="225"/>
      <c r="E90" s="226"/>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222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49" t="s">
        <v>260</v>
      </c>
      <c r="D91" s="225"/>
      <c r="E91" s="226"/>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222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49" t="s">
        <v>305</v>
      </c>
      <c r="D92" s="225"/>
      <c r="E92" s="226"/>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222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49" t="s">
        <v>271</v>
      </c>
      <c r="D93" s="225"/>
      <c r="E93" s="226"/>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222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49" t="s">
        <v>306</v>
      </c>
      <c r="D94" s="225"/>
      <c r="E94" s="226"/>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222</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49" t="s">
        <v>262</v>
      </c>
      <c r="D95" s="225"/>
      <c r="E95" s="226"/>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222</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49" t="s">
        <v>307</v>
      </c>
      <c r="D96" s="225"/>
      <c r="E96" s="226"/>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222</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49" t="s">
        <v>264</v>
      </c>
      <c r="D97" s="225"/>
      <c r="E97" s="226"/>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222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49" t="s">
        <v>308</v>
      </c>
      <c r="D98" s="225"/>
      <c r="E98" s="226"/>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222</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49" t="s">
        <v>271</v>
      </c>
      <c r="D99" s="225"/>
      <c r="E99" s="226"/>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222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49" t="s">
        <v>306</v>
      </c>
      <c r="D100" s="225"/>
      <c r="E100" s="226"/>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222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49" t="s">
        <v>255</v>
      </c>
      <c r="D101" s="225"/>
      <c r="E101" s="226"/>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222</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49" t="s">
        <v>309</v>
      </c>
      <c r="D102" s="225"/>
      <c r="E102" s="226"/>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222</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49" t="s">
        <v>266</v>
      </c>
      <c r="D103" s="225"/>
      <c r="E103" s="226"/>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222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49" t="s">
        <v>310</v>
      </c>
      <c r="D104" s="225"/>
      <c r="E104" s="226"/>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222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49" t="s">
        <v>241</v>
      </c>
      <c r="D105" s="225"/>
      <c r="E105" s="226"/>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222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49" t="s">
        <v>311</v>
      </c>
      <c r="D106" s="225"/>
      <c r="E106" s="226"/>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222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49" t="s">
        <v>312</v>
      </c>
      <c r="D107" s="225"/>
      <c r="E107" s="226">
        <v>89.52</v>
      </c>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222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
      <c r="A108" s="253">
        <v>8</v>
      </c>
      <c r="B108" s="254" t="s">
        <v>313</v>
      </c>
      <c r="C108" s="260" t="s">
        <v>314</v>
      </c>
      <c r="D108" s="255" t="s">
        <v>228</v>
      </c>
      <c r="E108" s="256">
        <v>1</v>
      </c>
      <c r="F108" s="257"/>
      <c r="G108" s="258">
        <f>ROUND(E108*F108,2)</f>
        <v>0</v>
      </c>
      <c r="H108" s="257"/>
      <c r="I108" s="258">
        <f>ROUND(E108*H108,2)</f>
        <v>0</v>
      </c>
      <c r="J108" s="257"/>
      <c r="K108" s="258">
        <f>ROUND(E108*J108,2)</f>
        <v>0</v>
      </c>
      <c r="L108" s="258">
        <v>12</v>
      </c>
      <c r="M108" s="258">
        <f>G108*(1+L108/100)</f>
        <v>0</v>
      </c>
      <c r="N108" s="256">
        <v>0</v>
      </c>
      <c r="O108" s="256">
        <f>ROUND(E108*N108,2)</f>
        <v>0</v>
      </c>
      <c r="P108" s="256">
        <v>0</v>
      </c>
      <c r="Q108" s="256">
        <f>ROUND(E108*P108,2)</f>
        <v>0</v>
      </c>
      <c r="R108" s="258"/>
      <c r="S108" s="258" t="s">
        <v>229</v>
      </c>
      <c r="T108" s="259" t="s">
        <v>208</v>
      </c>
      <c r="U108" s="224">
        <v>0</v>
      </c>
      <c r="V108" s="224">
        <f>ROUND(E108*U108,2)</f>
        <v>0</v>
      </c>
      <c r="W108" s="224"/>
      <c r="X108" s="224" t="s">
        <v>238</v>
      </c>
      <c r="Y108" s="224" t="s">
        <v>210</v>
      </c>
      <c r="Z108" s="214"/>
      <c r="AA108" s="214"/>
      <c r="AB108" s="214"/>
      <c r="AC108" s="214"/>
      <c r="AD108" s="214"/>
      <c r="AE108" s="214"/>
      <c r="AF108" s="214"/>
      <c r="AG108" s="214" t="s">
        <v>315</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x14ac:dyDescent="0.2">
      <c r="A109" s="228" t="s">
        <v>202</v>
      </c>
      <c r="B109" s="229" t="s">
        <v>164</v>
      </c>
      <c r="C109" s="245" t="s">
        <v>165</v>
      </c>
      <c r="D109" s="230"/>
      <c r="E109" s="231"/>
      <c r="F109" s="232"/>
      <c r="G109" s="232">
        <f>SUMIF(AG110:AG136,"&lt;&gt;NOR",G110:G136)</f>
        <v>0</v>
      </c>
      <c r="H109" s="232"/>
      <c r="I109" s="232">
        <f>SUM(I110:I136)</f>
        <v>0</v>
      </c>
      <c r="J109" s="232"/>
      <c r="K109" s="232">
        <f>SUM(K110:K136)</f>
        <v>0</v>
      </c>
      <c r="L109" s="232"/>
      <c r="M109" s="232">
        <f>SUM(M110:M136)</f>
        <v>0</v>
      </c>
      <c r="N109" s="231"/>
      <c r="O109" s="231">
        <f>SUM(O110:O136)</f>
        <v>0</v>
      </c>
      <c r="P109" s="231"/>
      <c r="Q109" s="231">
        <f>SUM(Q110:Q136)</f>
        <v>0.21</v>
      </c>
      <c r="R109" s="232"/>
      <c r="S109" s="232"/>
      <c r="T109" s="233"/>
      <c r="U109" s="227"/>
      <c r="V109" s="227">
        <f>SUM(V110:V136)</f>
        <v>0</v>
      </c>
      <c r="W109" s="227"/>
      <c r="X109" s="227"/>
      <c r="Y109" s="227"/>
      <c r="AG109" t="s">
        <v>203</v>
      </c>
    </row>
    <row r="110" spans="1:60" outlineLevel="1" x14ac:dyDescent="0.2">
      <c r="A110" s="235">
        <v>9</v>
      </c>
      <c r="B110" s="236" t="s">
        <v>316</v>
      </c>
      <c r="C110" s="246" t="s">
        <v>317</v>
      </c>
      <c r="D110" s="237" t="s">
        <v>318</v>
      </c>
      <c r="E110" s="238">
        <v>126.38</v>
      </c>
      <c r="F110" s="239"/>
      <c r="G110" s="240">
        <f>ROUND(E110*F110,2)</f>
        <v>0</v>
      </c>
      <c r="H110" s="239"/>
      <c r="I110" s="240">
        <f>ROUND(E110*H110,2)</f>
        <v>0</v>
      </c>
      <c r="J110" s="239"/>
      <c r="K110" s="240">
        <f>ROUND(E110*J110,2)</f>
        <v>0</v>
      </c>
      <c r="L110" s="240">
        <v>12</v>
      </c>
      <c r="M110" s="240">
        <f>G110*(1+L110/100)</f>
        <v>0</v>
      </c>
      <c r="N110" s="238">
        <v>0</v>
      </c>
      <c r="O110" s="238">
        <f>ROUND(E110*N110,2)</f>
        <v>0</v>
      </c>
      <c r="P110" s="238">
        <v>1.67E-3</v>
      </c>
      <c r="Q110" s="238">
        <f>ROUND(E110*P110,2)</f>
        <v>0.21</v>
      </c>
      <c r="R110" s="240"/>
      <c r="S110" s="240" t="s">
        <v>236</v>
      </c>
      <c r="T110" s="241" t="s">
        <v>237</v>
      </c>
      <c r="U110" s="224">
        <v>0</v>
      </c>
      <c r="V110" s="224">
        <f>ROUND(E110*U110,2)</f>
        <v>0</v>
      </c>
      <c r="W110" s="224"/>
      <c r="X110" s="224" t="s">
        <v>238</v>
      </c>
      <c r="Y110" s="224" t="s">
        <v>210</v>
      </c>
      <c r="Z110" s="214"/>
      <c r="AA110" s="214"/>
      <c r="AB110" s="214"/>
      <c r="AC110" s="214"/>
      <c r="AD110" s="214"/>
      <c r="AE110" s="214"/>
      <c r="AF110" s="214"/>
      <c r="AG110" s="214" t="s">
        <v>319</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2" x14ac:dyDescent="0.2">
      <c r="A111" s="221"/>
      <c r="B111" s="222"/>
      <c r="C111" s="249" t="s">
        <v>320</v>
      </c>
      <c r="D111" s="225"/>
      <c r="E111" s="226"/>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222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49" t="s">
        <v>247</v>
      </c>
      <c r="D112" s="225"/>
      <c r="E112" s="226"/>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222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49" t="s">
        <v>321</v>
      </c>
      <c r="D113" s="225"/>
      <c r="E113" s="226"/>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222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49" t="s">
        <v>249</v>
      </c>
      <c r="D114" s="225"/>
      <c r="E114" s="226"/>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222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49" t="s">
        <v>322</v>
      </c>
      <c r="D115" s="225"/>
      <c r="E115" s="226"/>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222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49" t="s">
        <v>251</v>
      </c>
      <c r="D116" s="225"/>
      <c r="E116" s="226"/>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222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49" t="s">
        <v>323</v>
      </c>
      <c r="D117" s="225"/>
      <c r="E117" s="226"/>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222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49" t="s">
        <v>253</v>
      </c>
      <c r="D118" s="225"/>
      <c r="E118" s="226"/>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222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49" t="s">
        <v>324</v>
      </c>
      <c r="D119" s="225"/>
      <c r="E119" s="226"/>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222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49" t="s">
        <v>260</v>
      </c>
      <c r="D120" s="225"/>
      <c r="E120" s="226"/>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222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49" t="s">
        <v>325</v>
      </c>
      <c r="D121" s="225"/>
      <c r="E121" s="226"/>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222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49" t="s">
        <v>271</v>
      </c>
      <c r="D122" s="225"/>
      <c r="E122" s="226"/>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222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49" t="s">
        <v>326</v>
      </c>
      <c r="D123" s="225"/>
      <c r="E123" s="226"/>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222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49" t="s">
        <v>262</v>
      </c>
      <c r="D124" s="225"/>
      <c r="E124" s="226"/>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222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49" t="s">
        <v>327</v>
      </c>
      <c r="D125" s="225"/>
      <c r="E125" s="226"/>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222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49" t="s">
        <v>264</v>
      </c>
      <c r="D126" s="225"/>
      <c r="E126" s="226"/>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222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49" t="s">
        <v>328</v>
      </c>
      <c r="D127" s="225"/>
      <c r="E127" s="226"/>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222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49" t="s">
        <v>271</v>
      </c>
      <c r="D128" s="225"/>
      <c r="E128" s="226"/>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222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49" t="s">
        <v>326</v>
      </c>
      <c r="D129" s="225"/>
      <c r="E129" s="226"/>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222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49" t="s">
        <v>255</v>
      </c>
      <c r="D130" s="225"/>
      <c r="E130" s="226"/>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222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49" t="s">
        <v>329</v>
      </c>
      <c r="D131" s="225"/>
      <c r="E131" s="226"/>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222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49" t="s">
        <v>266</v>
      </c>
      <c r="D132" s="225"/>
      <c r="E132" s="226"/>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222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49" t="s">
        <v>330</v>
      </c>
      <c r="D133" s="225"/>
      <c r="E133" s="226"/>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222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49" t="s">
        <v>241</v>
      </c>
      <c r="D134" s="225"/>
      <c r="E134" s="226"/>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222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49" t="s">
        <v>331</v>
      </c>
      <c r="D135" s="225"/>
      <c r="E135" s="226"/>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222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49" t="s">
        <v>332</v>
      </c>
      <c r="D136" s="225"/>
      <c r="E136" s="226">
        <v>126.38</v>
      </c>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222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x14ac:dyDescent="0.2">
      <c r="A137" s="228" t="s">
        <v>202</v>
      </c>
      <c r="B137" s="229" t="s">
        <v>166</v>
      </c>
      <c r="C137" s="245" t="s">
        <v>167</v>
      </c>
      <c r="D137" s="230"/>
      <c r="E137" s="231"/>
      <c r="F137" s="232"/>
      <c r="G137" s="232">
        <f>SUMIF(AG138:AG172,"&lt;&gt;NOR",G138:G172)</f>
        <v>0</v>
      </c>
      <c r="H137" s="232"/>
      <c r="I137" s="232">
        <f>SUM(I138:I172)</f>
        <v>0</v>
      </c>
      <c r="J137" s="232"/>
      <c r="K137" s="232">
        <f>SUM(K138:K172)</f>
        <v>0</v>
      </c>
      <c r="L137" s="232"/>
      <c r="M137" s="232">
        <f>SUM(M138:M172)</f>
        <v>0</v>
      </c>
      <c r="N137" s="231"/>
      <c r="O137" s="231">
        <f>SUM(O138:O172)</f>
        <v>0</v>
      </c>
      <c r="P137" s="231"/>
      <c r="Q137" s="231">
        <f>SUM(Q138:Q172)</f>
        <v>0.36</v>
      </c>
      <c r="R137" s="232"/>
      <c r="S137" s="232"/>
      <c r="T137" s="233"/>
      <c r="U137" s="227"/>
      <c r="V137" s="227">
        <f>SUM(V138:V172)</f>
        <v>0</v>
      </c>
      <c r="W137" s="227"/>
      <c r="X137" s="227"/>
      <c r="Y137" s="227"/>
      <c r="AG137" t="s">
        <v>203</v>
      </c>
    </row>
    <row r="138" spans="1:60" outlineLevel="1" x14ac:dyDescent="0.2">
      <c r="A138" s="235">
        <v>10</v>
      </c>
      <c r="B138" s="236" t="s">
        <v>333</v>
      </c>
      <c r="C138" s="246" t="s">
        <v>334</v>
      </c>
      <c r="D138" s="237" t="s">
        <v>318</v>
      </c>
      <c r="E138" s="238">
        <v>100.14</v>
      </c>
      <c r="F138" s="239"/>
      <c r="G138" s="240">
        <f>ROUND(E138*F138,2)</f>
        <v>0</v>
      </c>
      <c r="H138" s="239"/>
      <c r="I138" s="240">
        <f>ROUND(E138*H138,2)</f>
        <v>0</v>
      </c>
      <c r="J138" s="239"/>
      <c r="K138" s="240">
        <f>ROUND(E138*J138,2)</f>
        <v>0</v>
      </c>
      <c r="L138" s="240">
        <v>12</v>
      </c>
      <c r="M138" s="240">
        <f>G138*(1+L138/100)</f>
        <v>0</v>
      </c>
      <c r="N138" s="238">
        <v>0</v>
      </c>
      <c r="O138" s="238">
        <f>ROUND(E138*N138,2)</f>
        <v>0</v>
      </c>
      <c r="P138" s="238">
        <v>2E-3</v>
      </c>
      <c r="Q138" s="238">
        <f>ROUND(E138*P138,2)</f>
        <v>0.2</v>
      </c>
      <c r="R138" s="240"/>
      <c r="S138" s="240" t="s">
        <v>236</v>
      </c>
      <c r="T138" s="241" t="s">
        <v>237</v>
      </c>
      <c r="U138" s="224">
        <v>0</v>
      </c>
      <c r="V138" s="224">
        <f>ROUND(E138*U138,2)</f>
        <v>0</v>
      </c>
      <c r="W138" s="224"/>
      <c r="X138" s="224" t="s">
        <v>238</v>
      </c>
      <c r="Y138" s="224" t="s">
        <v>210</v>
      </c>
      <c r="Z138" s="214"/>
      <c r="AA138" s="214"/>
      <c r="AB138" s="214"/>
      <c r="AC138" s="214"/>
      <c r="AD138" s="214"/>
      <c r="AE138" s="214"/>
      <c r="AF138" s="214"/>
      <c r="AG138" s="214" t="s">
        <v>319</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2" x14ac:dyDescent="0.2">
      <c r="A139" s="221"/>
      <c r="B139" s="222"/>
      <c r="C139" s="249" t="s">
        <v>335</v>
      </c>
      <c r="D139" s="225"/>
      <c r="E139" s="226"/>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222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49" t="s">
        <v>260</v>
      </c>
      <c r="D140" s="225"/>
      <c r="E140" s="226"/>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222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49" t="s">
        <v>325</v>
      </c>
      <c r="D141" s="225"/>
      <c r="E141" s="226"/>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222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49" t="s">
        <v>271</v>
      </c>
      <c r="D142" s="225"/>
      <c r="E142" s="226"/>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222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49" t="s">
        <v>326</v>
      </c>
      <c r="D143" s="225"/>
      <c r="E143" s="226"/>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222</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49" t="s">
        <v>262</v>
      </c>
      <c r="D144" s="225"/>
      <c r="E144" s="226"/>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222</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49" t="s">
        <v>327</v>
      </c>
      <c r="D145" s="225"/>
      <c r="E145" s="226"/>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222</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49" t="s">
        <v>264</v>
      </c>
      <c r="D146" s="225"/>
      <c r="E146" s="226"/>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222</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49" t="s">
        <v>328</v>
      </c>
      <c r="D147" s="225"/>
      <c r="E147" s="226"/>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222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49" t="s">
        <v>271</v>
      </c>
      <c r="D148" s="225"/>
      <c r="E148" s="226"/>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222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49" t="s">
        <v>326</v>
      </c>
      <c r="D149" s="225"/>
      <c r="E149" s="226"/>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222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49" t="s">
        <v>255</v>
      </c>
      <c r="D150" s="225"/>
      <c r="E150" s="226"/>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222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49" t="s">
        <v>329</v>
      </c>
      <c r="D151" s="225"/>
      <c r="E151" s="226"/>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222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49" t="s">
        <v>266</v>
      </c>
      <c r="D152" s="225"/>
      <c r="E152" s="226"/>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222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49" t="s">
        <v>330</v>
      </c>
      <c r="D153" s="225"/>
      <c r="E153" s="226"/>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222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49" t="s">
        <v>336</v>
      </c>
      <c r="D154" s="225"/>
      <c r="E154" s="226">
        <v>100.14</v>
      </c>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222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1" x14ac:dyDescent="0.2">
      <c r="A155" s="235">
        <v>11</v>
      </c>
      <c r="B155" s="236" t="s">
        <v>337</v>
      </c>
      <c r="C155" s="246" t="s">
        <v>338</v>
      </c>
      <c r="D155" s="237" t="s">
        <v>318</v>
      </c>
      <c r="E155" s="238">
        <v>26.24</v>
      </c>
      <c r="F155" s="239"/>
      <c r="G155" s="240">
        <f>ROUND(E155*F155,2)</f>
        <v>0</v>
      </c>
      <c r="H155" s="239"/>
      <c r="I155" s="240">
        <f>ROUND(E155*H155,2)</f>
        <v>0</v>
      </c>
      <c r="J155" s="239"/>
      <c r="K155" s="240">
        <f>ROUND(E155*J155,2)</f>
        <v>0</v>
      </c>
      <c r="L155" s="240">
        <v>12</v>
      </c>
      <c r="M155" s="240">
        <f>G155*(1+L155/100)</f>
        <v>0</v>
      </c>
      <c r="N155" s="238">
        <v>0</v>
      </c>
      <c r="O155" s="238">
        <f>ROUND(E155*N155,2)</f>
        <v>0</v>
      </c>
      <c r="P155" s="238">
        <v>5.0000000000000001E-3</v>
      </c>
      <c r="Q155" s="238">
        <f>ROUND(E155*P155,2)</f>
        <v>0.13</v>
      </c>
      <c r="R155" s="240"/>
      <c r="S155" s="240" t="s">
        <v>236</v>
      </c>
      <c r="T155" s="241" t="s">
        <v>237</v>
      </c>
      <c r="U155" s="224">
        <v>0</v>
      </c>
      <c r="V155" s="224">
        <f>ROUND(E155*U155,2)</f>
        <v>0</v>
      </c>
      <c r="W155" s="224"/>
      <c r="X155" s="224" t="s">
        <v>238</v>
      </c>
      <c r="Y155" s="224" t="s">
        <v>210</v>
      </c>
      <c r="Z155" s="214"/>
      <c r="AA155" s="214"/>
      <c r="AB155" s="214"/>
      <c r="AC155" s="214"/>
      <c r="AD155" s="214"/>
      <c r="AE155" s="214"/>
      <c r="AF155" s="214"/>
      <c r="AG155" s="214" t="s">
        <v>319</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2" x14ac:dyDescent="0.2">
      <c r="A156" s="221"/>
      <c r="B156" s="222"/>
      <c r="C156" s="249" t="s">
        <v>335</v>
      </c>
      <c r="D156" s="225"/>
      <c r="E156" s="226"/>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222</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49" t="s">
        <v>247</v>
      </c>
      <c r="D157" s="225"/>
      <c r="E157" s="226"/>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222</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49" t="s">
        <v>321</v>
      </c>
      <c r="D158" s="225"/>
      <c r="E158" s="226"/>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222</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49" t="s">
        <v>249</v>
      </c>
      <c r="D159" s="225"/>
      <c r="E159" s="226"/>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222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49" t="s">
        <v>322</v>
      </c>
      <c r="D160" s="225"/>
      <c r="E160" s="226"/>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222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49" t="s">
        <v>251</v>
      </c>
      <c r="D161" s="225"/>
      <c r="E161" s="226"/>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222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49" t="s">
        <v>323</v>
      </c>
      <c r="D162" s="225"/>
      <c r="E162" s="226"/>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222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49" t="s">
        <v>253</v>
      </c>
      <c r="D163" s="225"/>
      <c r="E163" s="226"/>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222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49" t="s">
        <v>324</v>
      </c>
      <c r="D164" s="225"/>
      <c r="E164" s="226"/>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222</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49" t="s">
        <v>241</v>
      </c>
      <c r="D165" s="225"/>
      <c r="E165" s="226"/>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222</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49" t="s">
        <v>331</v>
      </c>
      <c r="D166" s="225"/>
      <c r="E166" s="226"/>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222</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
      <c r="A167" s="221"/>
      <c r="B167" s="222"/>
      <c r="C167" s="249" t="s">
        <v>339</v>
      </c>
      <c r="D167" s="225"/>
      <c r="E167" s="226">
        <v>26.24</v>
      </c>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222</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1" x14ac:dyDescent="0.2">
      <c r="A168" s="235">
        <v>12</v>
      </c>
      <c r="B168" s="236" t="s">
        <v>340</v>
      </c>
      <c r="C168" s="246" t="s">
        <v>341</v>
      </c>
      <c r="D168" s="237" t="s">
        <v>342</v>
      </c>
      <c r="E168" s="238">
        <v>1</v>
      </c>
      <c r="F168" s="239"/>
      <c r="G168" s="240">
        <f>ROUND(E168*F168,2)</f>
        <v>0</v>
      </c>
      <c r="H168" s="239"/>
      <c r="I168" s="240">
        <f>ROUND(E168*H168,2)</f>
        <v>0</v>
      </c>
      <c r="J168" s="239"/>
      <c r="K168" s="240">
        <f>ROUND(E168*J168,2)</f>
        <v>0</v>
      </c>
      <c r="L168" s="240">
        <v>12</v>
      </c>
      <c r="M168" s="240">
        <f>G168*(1+L168/100)</f>
        <v>0</v>
      </c>
      <c r="N168" s="238">
        <v>0</v>
      </c>
      <c r="O168" s="238">
        <f>ROUND(E168*N168,2)</f>
        <v>0</v>
      </c>
      <c r="P168" s="238">
        <v>2.8000000000000001E-2</v>
      </c>
      <c r="Q168" s="238">
        <f>ROUND(E168*P168,2)</f>
        <v>0.03</v>
      </c>
      <c r="R168" s="240"/>
      <c r="S168" s="240" t="s">
        <v>236</v>
      </c>
      <c r="T168" s="241" t="s">
        <v>237</v>
      </c>
      <c r="U168" s="224">
        <v>0</v>
      </c>
      <c r="V168" s="224">
        <f>ROUND(E168*U168,2)</f>
        <v>0</v>
      </c>
      <c r="W168" s="224"/>
      <c r="X168" s="224" t="s">
        <v>238</v>
      </c>
      <c r="Y168" s="224" t="s">
        <v>210</v>
      </c>
      <c r="Z168" s="214"/>
      <c r="AA168" s="214"/>
      <c r="AB168" s="214"/>
      <c r="AC168" s="214"/>
      <c r="AD168" s="214"/>
      <c r="AE168" s="214"/>
      <c r="AF168" s="214"/>
      <c r="AG168" s="214" t="s">
        <v>319</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2" x14ac:dyDescent="0.2">
      <c r="A169" s="221"/>
      <c r="B169" s="222"/>
      <c r="C169" s="249" t="s">
        <v>343</v>
      </c>
      <c r="D169" s="225"/>
      <c r="E169" s="226"/>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222</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49" t="s">
        <v>278</v>
      </c>
      <c r="D170" s="225"/>
      <c r="E170" s="226"/>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222</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49" t="s">
        <v>344</v>
      </c>
      <c r="D171" s="225"/>
      <c r="E171" s="226"/>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222</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49" t="s">
        <v>58</v>
      </c>
      <c r="D172" s="225"/>
      <c r="E172" s="226">
        <v>1</v>
      </c>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222</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x14ac:dyDescent="0.2">
      <c r="A173" s="228" t="s">
        <v>202</v>
      </c>
      <c r="B173" s="229" t="s">
        <v>160</v>
      </c>
      <c r="C173" s="245" t="s">
        <v>161</v>
      </c>
      <c r="D173" s="230"/>
      <c r="E173" s="231"/>
      <c r="F173" s="232"/>
      <c r="G173" s="232">
        <f>SUMIF(AG174:AG178,"&lt;&gt;NOR",G174:G178)</f>
        <v>0</v>
      </c>
      <c r="H173" s="232"/>
      <c r="I173" s="232">
        <f>SUM(I174:I178)</f>
        <v>0</v>
      </c>
      <c r="J173" s="232"/>
      <c r="K173" s="232">
        <f>SUM(K174:K178)</f>
        <v>0</v>
      </c>
      <c r="L173" s="232"/>
      <c r="M173" s="232">
        <f>SUM(M174:M178)</f>
        <v>0</v>
      </c>
      <c r="N173" s="231"/>
      <c r="O173" s="231">
        <f>SUM(O174:O178)</f>
        <v>0</v>
      </c>
      <c r="P173" s="231"/>
      <c r="Q173" s="231">
        <f>SUM(Q174:Q178)</f>
        <v>0</v>
      </c>
      <c r="R173" s="232"/>
      <c r="S173" s="232"/>
      <c r="T173" s="233"/>
      <c r="U173" s="227"/>
      <c r="V173" s="227">
        <f>SUM(V174:V178)</f>
        <v>0</v>
      </c>
      <c r="W173" s="227"/>
      <c r="X173" s="227"/>
      <c r="Y173" s="227"/>
      <c r="AG173" t="s">
        <v>203</v>
      </c>
    </row>
    <row r="174" spans="1:60" ht="22.5" outlineLevel="1" x14ac:dyDescent="0.2">
      <c r="A174" s="253">
        <v>13</v>
      </c>
      <c r="B174" s="254" t="s">
        <v>345</v>
      </c>
      <c r="C174" s="260" t="s">
        <v>346</v>
      </c>
      <c r="D174" s="255" t="s">
        <v>347</v>
      </c>
      <c r="E174" s="256">
        <v>17.524000000000001</v>
      </c>
      <c r="F174" s="257"/>
      <c r="G174" s="258">
        <f>ROUND(E174*F174,2)</f>
        <v>0</v>
      </c>
      <c r="H174" s="257"/>
      <c r="I174" s="258">
        <f>ROUND(E174*H174,2)</f>
        <v>0</v>
      </c>
      <c r="J174" s="257"/>
      <c r="K174" s="258">
        <f>ROUND(E174*J174,2)</f>
        <v>0</v>
      </c>
      <c r="L174" s="258">
        <v>12</v>
      </c>
      <c r="M174" s="258">
        <f>G174*(1+L174/100)</f>
        <v>0</v>
      </c>
      <c r="N174" s="256">
        <v>0</v>
      </c>
      <c r="O174" s="256">
        <f>ROUND(E174*N174,2)</f>
        <v>0</v>
      </c>
      <c r="P174" s="256">
        <v>0</v>
      </c>
      <c r="Q174" s="256">
        <f>ROUND(E174*P174,2)</f>
        <v>0</v>
      </c>
      <c r="R174" s="258"/>
      <c r="S174" s="258" t="s">
        <v>236</v>
      </c>
      <c r="T174" s="259" t="s">
        <v>237</v>
      </c>
      <c r="U174" s="224">
        <v>0</v>
      </c>
      <c r="V174" s="224">
        <f>ROUND(E174*U174,2)</f>
        <v>0</v>
      </c>
      <c r="W174" s="224"/>
      <c r="X174" s="224" t="s">
        <v>238</v>
      </c>
      <c r="Y174" s="224" t="s">
        <v>210</v>
      </c>
      <c r="Z174" s="214"/>
      <c r="AA174" s="214"/>
      <c r="AB174" s="214"/>
      <c r="AC174" s="214"/>
      <c r="AD174" s="214"/>
      <c r="AE174" s="214"/>
      <c r="AF174" s="214"/>
      <c r="AG174" s="214" t="s">
        <v>239</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ht="22.5" outlineLevel="1" x14ac:dyDescent="0.2">
      <c r="A175" s="253">
        <v>14</v>
      </c>
      <c r="B175" s="254" t="s">
        <v>348</v>
      </c>
      <c r="C175" s="260" t="s">
        <v>349</v>
      </c>
      <c r="D175" s="255" t="s">
        <v>347</v>
      </c>
      <c r="E175" s="256">
        <v>17.524000000000001</v>
      </c>
      <c r="F175" s="257"/>
      <c r="G175" s="258">
        <f>ROUND(E175*F175,2)</f>
        <v>0</v>
      </c>
      <c r="H175" s="257"/>
      <c r="I175" s="258">
        <f>ROUND(E175*H175,2)</f>
        <v>0</v>
      </c>
      <c r="J175" s="257"/>
      <c r="K175" s="258">
        <f>ROUND(E175*J175,2)</f>
        <v>0</v>
      </c>
      <c r="L175" s="258">
        <v>12</v>
      </c>
      <c r="M175" s="258">
        <f>G175*(1+L175/100)</f>
        <v>0</v>
      </c>
      <c r="N175" s="256">
        <v>0</v>
      </c>
      <c r="O175" s="256">
        <f>ROUND(E175*N175,2)</f>
        <v>0</v>
      </c>
      <c r="P175" s="256">
        <v>0</v>
      </c>
      <c r="Q175" s="256">
        <f>ROUND(E175*P175,2)</f>
        <v>0</v>
      </c>
      <c r="R175" s="258"/>
      <c r="S175" s="258" t="s">
        <v>236</v>
      </c>
      <c r="T175" s="259" t="s">
        <v>237</v>
      </c>
      <c r="U175" s="224">
        <v>0</v>
      </c>
      <c r="V175" s="224">
        <f>ROUND(E175*U175,2)</f>
        <v>0</v>
      </c>
      <c r="W175" s="224"/>
      <c r="X175" s="224" t="s">
        <v>238</v>
      </c>
      <c r="Y175" s="224" t="s">
        <v>210</v>
      </c>
      <c r="Z175" s="214"/>
      <c r="AA175" s="214"/>
      <c r="AB175" s="214"/>
      <c r="AC175" s="214"/>
      <c r="AD175" s="214"/>
      <c r="AE175" s="214"/>
      <c r="AF175" s="214"/>
      <c r="AG175" s="214" t="s">
        <v>239</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ht="22.5" outlineLevel="1" x14ac:dyDescent="0.2">
      <c r="A176" s="235">
        <v>15</v>
      </c>
      <c r="B176" s="236" t="s">
        <v>350</v>
      </c>
      <c r="C176" s="246" t="s">
        <v>351</v>
      </c>
      <c r="D176" s="237" t="s">
        <v>347</v>
      </c>
      <c r="E176" s="238">
        <v>245.33600000000001</v>
      </c>
      <c r="F176" s="239"/>
      <c r="G176" s="240">
        <f>ROUND(E176*F176,2)</f>
        <v>0</v>
      </c>
      <c r="H176" s="239"/>
      <c r="I176" s="240">
        <f>ROUND(E176*H176,2)</f>
        <v>0</v>
      </c>
      <c r="J176" s="239"/>
      <c r="K176" s="240">
        <f>ROUND(E176*J176,2)</f>
        <v>0</v>
      </c>
      <c r="L176" s="240">
        <v>12</v>
      </c>
      <c r="M176" s="240">
        <f>G176*(1+L176/100)</f>
        <v>0</v>
      </c>
      <c r="N176" s="238">
        <v>0</v>
      </c>
      <c r="O176" s="238">
        <f>ROUND(E176*N176,2)</f>
        <v>0</v>
      </c>
      <c r="P176" s="238">
        <v>0</v>
      </c>
      <c r="Q176" s="238">
        <f>ROUND(E176*P176,2)</f>
        <v>0</v>
      </c>
      <c r="R176" s="240"/>
      <c r="S176" s="240" t="s">
        <v>236</v>
      </c>
      <c r="T176" s="241" t="s">
        <v>237</v>
      </c>
      <c r="U176" s="224">
        <v>0</v>
      </c>
      <c r="V176" s="224">
        <f>ROUND(E176*U176,2)</f>
        <v>0</v>
      </c>
      <c r="W176" s="224"/>
      <c r="X176" s="224" t="s">
        <v>238</v>
      </c>
      <c r="Y176" s="224" t="s">
        <v>210</v>
      </c>
      <c r="Z176" s="214"/>
      <c r="AA176" s="214"/>
      <c r="AB176" s="214"/>
      <c r="AC176" s="214"/>
      <c r="AD176" s="214"/>
      <c r="AE176" s="214"/>
      <c r="AF176" s="214"/>
      <c r="AG176" s="214" t="s">
        <v>239</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2" x14ac:dyDescent="0.2">
      <c r="A177" s="221"/>
      <c r="B177" s="222"/>
      <c r="C177" s="249" t="s">
        <v>352</v>
      </c>
      <c r="D177" s="225"/>
      <c r="E177" s="226">
        <v>245.33600000000001</v>
      </c>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222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ht="22.5" outlineLevel="1" x14ac:dyDescent="0.2">
      <c r="A178" s="235">
        <v>16</v>
      </c>
      <c r="B178" s="236" t="s">
        <v>353</v>
      </c>
      <c r="C178" s="246" t="s">
        <v>354</v>
      </c>
      <c r="D178" s="237" t="s">
        <v>347</v>
      </c>
      <c r="E178" s="238">
        <v>17.524000000000001</v>
      </c>
      <c r="F178" s="239"/>
      <c r="G178" s="240">
        <f>ROUND(E178*F178,2)</f>
        <v>0</v>
      </c>
      <c r="H178" s="239"/>
      <c r="I178" s="240">
        <f>ROUND(E178*H178,2)</f>
        <v>0</v>
      </c>
      <c r="J178" s="239"/>
      <c r="K178" s="240">
        <f>ROUND(E178*J178,2)</f>
        <v>0</v>
      </c>
      <c r="L178" s="240">
        <v>12</v>
      </c>
      <c r="M178" s="240">
        <f>G178*(1+L178/100)</f>
        <v>0</v>
      </c>
      <c r="N178" s="238">
        <v>0</v>
      </c>
      <c r="O178" s="238">
        <f>ROUND(E178*N178,2)</f>
        <v>0</v>
      </c>
      <c r="P178" s="238">
        <v>0</v>
      </c>
      <c r="Q178" s="238">
        <f>ROUND(E178*P178,2)</f>
        <v>0</v>
      </c>
      <c r="R178" s="240"/>
      <c r="S178" s="240" t="s">
        <v>236</v>
      </c>
      <c r="T178" s="241" t="s">
        <v>237</v>
      </c>
      <c r="U178" s="224">
        <v>0</v>
      </c>
      <c r="V178" s="224">
        <f>ROUND(E178*U178,2)</f>
        <v>0</v>
      </c>
      <c r="W178" s="224"/>
      <c r="X178" s="224" t="s">
        <v>238</v>
      </c>
      <c r="Y178" s="224" t="s">
        <v>210</v>
      </c>
      <c r="Z178" s="214"/>
      <c r="AA178" s="214"/>
      <c r="AB178" s="214"/>
      <c r="AC178" s="214"/>
      <c r="AD178" s="214"/>
      <c r="AE178" s="214"/>
      <c r="AF178" s="214"/>
      <c r="AG178" s="214" t="s">
        <v>239</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x14ac:dyDescent="0.2">
      <c r="A179" s="3"/>
      <c r="B179" s="4"/>
      <c r="C179" s="250"/>
      <c r="D179" s="6"/>
      <c r="E179" s="3"/>
      <c r="F179" s="3"/>
      <c r="G179" s="3"/>
      <c r="H179" s="3"/>
      <c r="I179" s="3"/>
      <c r="J179" s="3"/>
      <c r="K179" s="3"/>
      <c r="L179" s="3"/>
      <c r="M179" s="3"/>
      <c r="N179" s="3"/>
      <c r="O179" s="3"/>
      <c r="P179" s="3"/>
      <c r="Q179" s="3"/>
      <c r="R179" s="3"/>
      <c r="S179" s="3"/>
      <c r="T179" s="3"/>
      <c r="U179" s="3"/>
      <c r="V179" s="3"/>
      <c r="W179" s="3"/>
      <c r="X179" s="3"/>
      <c r="Y179" s="3"/>
      <c r="AE179">
        <v>12</v>
      </c>
      <c r="AF179">
        <v>21</v>
      </c>
      <c r="AG179" t="s">
        <v>188</v>
      </c>
    </row>
    <row r="180" spans="1:60" x14ac:dyDescent="0.2">
      <c r="A180" s="217"/>
      <c r="B180" s="218" t="s">
        <v>29</v>
      </c>
      <c r="C180" s="251"/>
      <c r="D180" s="219"/>
      <c r="E180" s="220"/>
      <c r="F180" s="220"/>
      <c r="G180" s="234">
        <f>G8+G109+G137+G173</f>
        <v>0</v>
      </c>
      <c r="H180" s="3"/>
      <c r="I180" s="3"/>
      <c r="J180" s="3"/>
      <c r="K180" s="3"/>
      <c r="L180" s="3"/>
      <c r="M180" s="3"/>
      <c r="N180" s="3"/>
      <c r="O180" s="3"/>
      <c r="P180" s="3"/>
      <c r="Q180" s="3"/>
      <c r="R180" s="3"/>
      <c r="S180" s="3"/>
      <c r="T180" s="3"/>
      <c r="U180" s="3"/>
      <c r="V180" s="3"/>
      <c r="W180" s="3"/>
      <c r="X180" s="3"/>
      <c r="Y180" s="3"/>
      <c r="AE180">
        <f>SUMIF(L7:L178,AE179,G7:G178)</f>
        <v>0</v>
      </c>
      <c r="AF180">
        <f>SUMIF(L7:L178,AF179,G7:G178)</f>
        <v>0</v>
      </c>
      <c r="AG180" t="s">
        <v>230</v>
      </c>
    </row>
    <row r="181" spans="1:60" x14ac:dyDescent="0.2">
      <c r="C181" s="252"/>
      <c r="D181" s="10"/>
      <c r="AG181" t="s">
        <v>231</v>
      </c>
    </row>
    <row r="182" spans="1:60" x14ac:dyDescent="0.2">
      <c r="D182" s="10"/>
    </row>
    <row r="183" spans="1:60" x14ac:dyDescent="0.2">
      <c r="D183" s="10"/>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YyahNrNVCw5T37gSKvMO55vopKyuRG1C9j3jWUips3bf4IcMLgeswNZURM2A8xZKa8xHczG2KyErW42H0K5Lw==" saltValue="V3ar6zZJ2k5/vwYKiAWrh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232</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56</v>
      </c>
      <c r="C3" s="203" t="s">
        <v>57</v>
      </c>
      <c r="D3" s="201"/>
      <c r="E3" s="201"/>
      <c r="F3" s="201"/>
      <c r="G3" s="202"/>
      <c r="AC3" s="178" t="s">
        <v>176</v>
      </c>
      <c r="AG3" t="s">
        <v>178</v>
      </c>
    </row>
    <row r="4" spans="1:60" ht="24.95" customHeight="1" x14ac:dyDescent="0.2">
      <c r="A4" s="204" t="s">
        <v>9</v>
      </c>
      <c r="B4" s="205" t="s">
        <v>60</v>
      </c>
      <c r="C4" s="206" t="s">
        <v>61</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149</v>
      </c>
      <c r="C8" s="245" t="s">
        <v>150</v>
      </c>
      <c r="D8" s="230"/>
      <c r="E8" s="231"/>
      <c r="F8" s="232"/>
      <c r="G8" s="232">
        <f>SUMIF(AG9:AG136,"&lt;&gt;NOR",G9:G136)</f>
        <v>0</v>
      </c>
      <c r="H8" s="232"/>
      <c r="I8" s="232">
        <f>SUM(I9:I136)</f>
        <v>0</v>
      </c>
      <c r="J8" s="232"/>
      <c r="K8" s="232">
        <f>SUM(K9:K136)</f>
        <v>0</v>
      </c>
      <c r="L8" s="232"/>
      <c r="M8" s="232">
        <f>SUM(M9:M136)</f>
        <v>0</v>
      </c>
      <c r="N8" s="231"/>
      <c r="O8" s="231">
        <f>SUM(O9:O136)</f>
        <v>7.2499999999999991</v>
      </c>
      <c r="P8" s="231"/>
      <c r="Q8" s="231">
        <f>SUM(Q9:Q136)</f>
        <v>0.01</v>
      </c>
      <c r="R8" s="232"/>
      <c r="S8" s="232"/>
      <c r="T8" s="233"/>
      <c r="U8" s="227"/>
      <c r="V8" s="227">
        <f>SUM(V9:V136)</f>
        <v>0</v>
      </c>
      <c r="W8" s="227"/>
      <c r="X8" s="227"/>
      <c r="Y8" s="227"/>
      <c r="AG8" t="s">
        <v>203</v>
      </c>
    </row>
    <row r="9" spans="1:60" ht="22.5" outlineLevel="1" x14ac:dyDescent="0.2">
      <c r="A9" s="235">
        <v>1</v>
      </c>
      <c r="B9" s="236" t="s">
        <v>355</v>
      </c>
      <c r="C9" s="246" t="s">
        <v>356</v>
      </c>
      <c r="D9" s="237" t="s">
        <v>235</v>
      </c>
      <c r="E9" s="238">
        <v>208.25299999999999</v>
      </c>
      <c r="F9" s="239"/>
      <c r="G9" s="240">
        <f>ROUND(E9*F9,2)</f>
        <v>0</v>
      </c>
      <c r="H9" s="239"/>
      <c r="I9" s="240">
        <f>ROUND(E9*H9,2)</f>
        <v>0</v>
      </c>
      <c r="J9" s="239"/>
      <c r="K9" s="240">
        <f>ROUND(E9*J9,2)</f>
        <v>0</v>
      </c>
      <c r="L9" s="240">
        <v>12</v>
      </c>
      <c r="M9" s="240">
        <f>G9*(1+L9/100)</f>
        <v>0</v>
      </c>
      <c r="N9" s="238">
        <v>1.1E-4</v>
      </c>
      <c r="O9" s="238">
        <f>ROUND(E9*N9,2)</f>
        <v>0.02</v>
      </c>
      <c r="P9" s="238">
        <v>6.0000000000000002E-5</v>
      </c>
      <c r="Q9" s="238">
        <f>ROUND(E9*P9,2)</f>
        <v>0.01</v>
      </c>
      <c r="R9" s="240"/>
      <c r="S9" s="240" t="s">
        <v>236</v>
      </c>
      <c r="T9" s="241" t="s">
        <v>237</v>
      </c>
      <c r="U9" s="224">
        <v>0</v>
      </c>
      <c r="V9" s="224">
        <f>ROUND(E9*U9,2)</f>
        <v>0</v>
      </c>
      <c r="W9" s="224"/>
      <c r="X9" s="224" t="s">
        <v>238</v>
      </c>
      <c r="Y9" s="224" t="s">
        <v>210</v>
      </c>
      <c r="Z9" s="214"/>
      <c r="AA9" s="214"/>
      <c r="AB9" s="214"/>
      <c r="AC9" s="214"/>
      <c r="AD9" s="214"/>
      <c r="AE9" s="214"/>
      <c r="AF9" s="214"/>
      <c r="AG9" s="214" t="s">
        <v>239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9" t="s">
        <v>357</v>
      </c>
      <c r="D10" s="225"/>
      <c r="E10" s="226"/>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222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49" t="s">
        <v>358</v>
      </c>
      <c r="D11" s="225"/>
      <c r="E11" s="226"/>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222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49" t="s">
        <v>248</v>
      </c>
      <c r="D12" s="225"/>
      <c r="E12" s="226"/>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49" t="s">
        <v>359</v>
      </c>
      <c r="D13" s="225"/>
      <c r="E13" s="226"/>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49" t="s">
        <v>250</v>
      </c>
      <c r="D14" s="225"/>
      <c r="E14" s="226"/>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222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49" t="s">
        <v>360</v>
      </c>
      <c r="D15" s="225"/>
      <c r="E15" s="226"/>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222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49" t="s">
        <v>252</v>
      </c>
      <c r="D16" s="225"/>
      <c r="E16" s="226"/>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49" t="s">
        <v>361</v>
      </c>
      <c r="D17" s="225"/>
      <c r="E17" s="226"/>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222</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49" t="s">
        <v>254</v>
      </c>
      <c r="D18" s="225"/>
      <c r="E18" s="226"/>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222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49" t="s">
        <v>362</v>
      </c>
      <c r="D19" s="225"/>
      <c r="E19" s="226"/>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222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49" t="s">
        <v>279</v>
      </c>
      <c r="D20" s="225"/>
      <c r="E20" s="226"/>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222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49" t="s">
        <v>363</v>
      </c>
      <c r="D21" s="225"/>
      <c r="E21" s="226"/>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222</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x14ac:dyDescent="0.2">
      <c r="A22" s="221"/>
      <c r="B22" s="222"/>
      <c r="C22" s="249" t="s">
        <v>261</v>
      </c>
      <c r="D22" s="225"/>
      <c r="E22" s="226"/>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222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49" t="s">
        <v>364</v>
      </c>
      <c r="D23" s="225"/>
      <c r="E23" s="226"/>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222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49" t="s">
        <v>365</v>
      </c>
      <c r="D24" s="225"/>
      <c r="E24" s="226"/>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222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49" t="s">
        <v>364</v>
      </c>
      <c r="D25" s="225"/>
      <c r="E25" s="226"/>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222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49" t="s">
        <v>366</v>
      </c>
      <c r="D26" s="225"/>
      <c r="E26" s="226"/>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49" t="s">
        <v>367</v>
      </c>
      <c r="D27" s="225"/>
      <c r="E27" s="226"/>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222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49" t="s">
        <v>273</v>
      </c>
      <c r="D28" s="225"/>
      <c r="E28" s="226"/>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222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49" t="s">
        <v>368</v>
      </c>
      <c r="D29" s="225"/>
      <c r="E29" s="226"/>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222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49" t="s">
        <v>263</v>
      </c>
      <c r="D30" s="225"/>
      <c r="E30" s="226"/>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222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49" t="s">
        <v>369</v>
      </c>
      <c r="D31" s="225"/>
      <c r="E31" s="226"/>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222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49" t="s">
        <v>265</v>
      </c>
      <c r="D32" s="225"/>
      <c r="E32" s="226"/>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222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49" t="s">
        <v>367</v>
      </c>
      <c r="D33" s="225"/>
      <c r="E33" s="226"/>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222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49" t="s">
        <v>273</v>
      </c>
      <c r="D34" s="225"/>
      <c r="E34" s="226"/>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222</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49" t="s">
        <v>370</v>
      </c>
      <c r="D35" s="225"/>
      <c r="E35" s="226"/>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222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49" t="s">
        <v>256</v>
      </c>
      <c r="D36" s="225"/>
      <c r="E36" s="226"/>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222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49" t="s">
        <v>371</v>
      </c>
      <c r="D37" s="225"/>
      <c r="E37" s="226"/>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222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49" t="s">
        <v>267</v>
      </c>
      <c r="D38" s="225"/>
      <c r="E38" s="226"/>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222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49" t="s">
        <v>372</v>
      </c>
      <c r="D39" s="225"/>
      <c r="E39" s="226">
        <v>208.25</v>
      </c>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222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ht="22.5" outlineLevel="1" x14ac:dyDescent="0.2">
      <c r="A40" s="235">
        <v>2</v>
      </c>
      <c r="B40" s="236" t="s">
        <v>373</v>
      </c>
      <c r="C40" s="246" t="s">
        <v>374</v>
      </c>
      <c r="D40" s="237" t="s">
        <v>235</v>
      </c>
      <c r="E40" s="238">
        <v>156.84899999999999</v>
      </c>
      <c r="F40" s="239"/>
      <c r="G40" s="240">
        <f>ROUND(E40*F40,2)</f>
        <v>0</v>
      </c>
      <c r="H40" s="239"/>
      <c r="I40" s="240">
        <f>ROUND(E40*H40,2)</f>
        <v>0</v>
      </c>
      <c r="J40" s="239"/>
      <c r="K40" s="240">
        <f>ROUND(E40*J40,2)</f>
        <v>0</v>
      </c>
      <c r="L40" s="240">
        <v>12</v>
      </c>
      <c r="M40" s="240">
        <f>G40*(1+L40/100)</f>
        <v>0</v>
      </c>
      <c r="N40" s="238">
        <v>7.3499999999999998E-3</v>
      </c>
      <c r="O40" s="238">
        <f>ROUND(E40*N40,2)</f>
        <v>1.1499999999999999</v>
      </c>
      <c r="P40" s="238">
        <v>0</v>
      </c>
      <c r="Q40" s="238">
        <f>ROUND(E40*P40,2)</f>
        <v>0</v>
      </c>
      <c r="R40" s="240"/>
      <c r="S40" s="240" t="s">
        <v>236</v>
      </c>
      <c r="T40" s="241" t="s">
        <v>237</v>
      </c>
      <c r="U40" s="224">
        <v>0</v>
      </c>
      <c r="V40" s="224">
        <f>ROUND(E40*U40,2)</f>
        <v>0</v>
      </c>
      <c r="W40" s="224"/>
      <c r="X40" s="224" t="s">
        <v>238</v>
      </c>
      <c r="Y40" s="224" t="s">
        <v>210</v>
      </c>
      <c r="Z40" s="214"/>
      <c r="AA40" s="214"/>
      <c r="AB40" s="214"/>
      <c r="AC40" s="214"/>
      <c r="AD40" s="214"/>
      <c r="AE40" s="214"/>
      <c r="AF40" s="214"/>
      <c r="AG40" s="214" t="s">
        <v>239</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49" t="s">
        <v>375</v>
      </c>
      <c r="D41" s="225"/>
      <c r="E41" s="226"/>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222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49" t="s">
        <v>358</v>
      </c>
      <c r="D42" s="225"/>
      <c r="E42" s="226"/>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222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49" t="s">
        <v>284</v>
      </c>
      <c r="D43" s="225"/>
      <c r="E43" s="226"/>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222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49" t="s">
        <v>359</v>
      </c>
      <c r="D44" s="225"/>
      <c r="E44" s="226"/>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222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49" t="s">
        <v>285</v>
      </c>
      <c r="D45" s="225"/>
      <c r="E45" s="226"/>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222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49" t="s">
        <v>360</v>
      </c>
      <c r="D46" s="225"/>
      <c r="E46" s="226"/>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222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49" t="s">
        <v>286</v>
      </c>
      <c r="D47" s="225"/>
      <c r="E47" s="226"/>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222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49" t="s">
        <v>361</v>
      </c>
      <c r="D48" s="225"/>
      <c r="E48" s="226"/>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222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49" t="s">
        <v>287</v>
      </c>
      <c r="D49" s="225"/>
      <c r="E49" s="226"/>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222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49" t="s">
        <v>362</v>
      </c>
      <c r="D50" s="225"/>
      <c r="E50" s="226"/>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222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49" t="s">
        <v>288</v>
      </c>
      <c r="D51" s="225"/>
      <c r="E51" s="226"/>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222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49" t="s">
        <v>363</v>
      </c>
      <c r="D52" s="225"/>
      <c r="E52" s="226"/>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222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49" t="s">
        <v>376</v>
      </c>
      <c r="D53" s="225"/>
      <c r="E53" s="226"/>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222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49" t="s">
        <v>364</v>
      </c>
      <c r="D54" s="225"/>
      <c r="E54" s="226"/>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222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49" t="s">
        <v>377</v>
      </c>
      <c r="D55" s="225"/>
      <c r="E55" s="226"/>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222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49" t="s">
        <v>364</v>
      </c>
      <c r="D56" s="225"/>
      <c r="E56" s="226"/>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222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49" t="s">
        <v>378</v>
      </c>
      <c r="D57" s="225"/>
      <c r="E57" s="226"/>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222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49" t="s">
        <v>367</v>
      </c>
      <c r="D58" s="225"/>
      <c r="E58" s="226"/>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222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49" t="s">
        <v>379</v>
      </c>
      <c r="D59" s="225"/>
      <c r="E59" s="226"/>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222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49" t="s">
        <v>368</v>
      </c>
      <c r="D60" s="225"/>
      <c r="E60" s="226"/>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222</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49" t="s">
        <v>380</v>
      </c>
      <c r="D61" s="225"/>
      <c r="E61" s="226"/>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222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49" t="s">
        <v>369</v>
      </c>
      <c r="D62" s="225"/>
      <c r="E62" s="226"/>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222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49" t="s">
        <v>381</v>
      </c>
      <c r="D63" s="225"/>
      <c r="E63" s="226"/>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222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49" t="s">
        <v>367</v>
      </c>
      <c r="D64" s="225"/>
      <c r="E64" s="226"/>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222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49" t="s">
        <v>379</v>
      </c>
      <c r="D65" s="225"/>
      <c r="E65" s="226"/>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222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49" t="s">
        <v>370</v>
      </c>
      <c r="D66" s="225"/>
      <c r="E66" s="226"/>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222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49" t="s">
        <v>382</v>
      </c>
      <c r="D67" s="225"/>
      <c r="E67" s="226"/>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222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49" t="s">
        <v>371</v>
      </c>
      <c r="D68" s="225"/>
      <c r="E68" s="226"/>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222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49" t="s">
        <v>383</v>
      </c>
      <c r="D69" s="225"/>
      <c r="E69" s="226"/>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222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49" t="s">
        <v>384</v>
      </c>
      <c r="D70" s="225"/>
      <c r="E70" s="226">
        <v>156.85</v>
      </c>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222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ht="22.5" outlineLevel="1" x14ac:dyDescent="0.2">
      <c r="A71" s="235">
        <v>3</v>
      </c>
      <c r="B71" s="236" t="s">
        <v>385</v>
      </c>
      <c r="C71" s="246" t="s">
        <v>386</v>
      </c>
      <c r="D71" s="237" t="s">
        <v>235</v>
      </c>
      <c r="E71" s="238">
        <v>156.84899999999999</v>
      </c>
      <c r="F71" s="239"/>
      <c r="G71" s="240">
        <f>ROUND(E71*F71,2)</f>
        <v>0</v>
      </c>
      <c r="H71" s="239"/>
      <c r="I71" s="240">
        <f>ROUND(E71*H71,2)</f>
        <v>0</v>
      </c>
      <c r="J71" s="239"/>
      <c r="K71" s="240">
        <f>ROUND(E71*J71,2)</f>
        <v>0</v>
      </c>
      <c r="L71" s="240">
        <v>12</v>
      </c>
      <c r="M71" s="240">
        <f>G71*(1+L71/100)</f>
        <v>0</v>
      </c>
      <c r="N71" s="238">
        <v>4.3800000000000002E-3</v>
      </c>
      <c r="O71" s="238">
        <f>ROUND(E71*N71,2)</f>
        <v>0.69</v>
      </c>
      <c r="P71" s="238">
        <v>0</v>
      </c>
      <c r="Q71" s="238">
        <f>ROUND(E71*P71,2)</f>
        <v>0</v>
      </c>
      <c r="R71" s="240"/>
      <c r="S71" s="240" t="s">
        <v>236</v>
      </c>
      <c r="T71" s="241" t="s">
        <v>237</v>
      </c>
      <c r="U71" s="224">
        <v>0</v>
      </c>
      <c r="V71" s="224">
        <f>ROUND(E71*U71,2)</f>
        <v>0</v>
      </c>
      <c r="W71" s="224"/>
      <c r="X71" s="224" t="s">
        <v>238</v>
      </c>
      <c r="Y71" s="224" t="s">
        <v>210</v>
      </c>
      <c r="Z71" s="214"/>
      <c r="AA71" s="214"/>
      <c r="AB71" s="214"/>
      <c r="AC71" s="214"/>
      <c r="AD71" s="214"/>
      <c r="AE71" s="214"/>
      <c r="AF71" s="214"/>
      <c r="AG71" s="214" t="s">
        <v>239</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2" x14ac:dyDescent="0.2">
      <c r="A72" s="221"/>
      <c r="B72" s="222"/>
      <c r="C72" s="249" t="s">
        <v>375</v>
      </c>
      <c r="D72" s="225"/>
      <c r="E72" s="226"/>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222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49" t="s">
        <v>358</v>
      </c>
      <c r="D73" s="225"/>
      <c r="E73" s="226"/>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222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49" t="s">
        <v>284</v>
      </c>
      <c r="D74" s="225"/>
      <c r="E74" s="226"/>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222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49" t="s">
        <v>359</v>
      </c>
      <c r="D75" s="225"/>
      <c r="E75" s="226"/>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222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49" t="s">
        <v>285</v>
      </c>
      <c r="D76" s="225"/>
      <c r="E76" s="226"/>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222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49" t="s">
        <v>360</v>
      </c>
      <c r="D77" s="225"/>
      <c r="E77" s="226"/>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222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49" t="s">
        <v>286</v>
      </c>
      <c r="D78" s="225"/>
      <c r="E78" s="226"/>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222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49" t="s">
        <v>361</v>
      </c>
      <c r="D79" s="225"/>
      <c r="E79" s="226"/>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222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49" t="s">
        <v>287</v>
      </c>
      <c r="D80" s="225"/>
      <c r="E80" s="226"/>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222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49" t="s">
        <v>362</v>
      </c>
      <c r="D81" s="225"/>
      <c r="E81" s="226"/>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222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49" t="s">
        <v>288</v>
      </c>
      <c r="D82" s="225"/>
      <c r="E82" s="226"/>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222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49" t="s">
        <v>363</v>
      </c>
      <c r="D83" s="225"/>
      <c r="E83" s="226"/>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222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49" t="s">
        <v>376</v>
      </c>
      <c r="D84" s="225"/>
      <c r="E84" s="226"/>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222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49" t="s">
        <v>364</v>
      </c>
      <c r="D85" s="225"/>
      <c r="E85" s="226"/>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222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49" t="s">
        <v>377</v>
      </c>
      <c r="D86" s="225"/>
      <c r="E86" s="226"/>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222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49" t="s">
        <v>364</v>
      </c>
      <c r="D87" s="225"/>
      <c r="E87" s="226"/>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222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49" t="s">
        <v>378</v>
      </c>
      <c r="D88" s="225"/>
      <c r="E88" s="226"/>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222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49" t="s">
        <v>367</v>
      </c>
      <c r="D89" s="225"/>
      <c r="E89" s="226"/>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222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49" t="s">
        <v>379</v>
      </c>
      <c r="D90" s="225"/>
      <c r="E90" s="226"/>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222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49" t="s">
        <v>368</v>
      </c>
      <c r="D91" s="225"/>
      <c r="E91" s="226"/>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222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49" t="s">
        <v>380</v>
      </c>
      <c r="D92" s="225"/>
      <c r="E92" s="226"/>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222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49" t="s">
        <v>369</v>
      </c>
      <c r="D93" s="225"/>
      <c r="E93" s="226"/>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222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49" t="s">
        <v>381</v>
      </c>
      <c r="D94" s="225"/>
      <c r="E94" s="226"/>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222</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49" t="s">
        <v>367</v>
      </c>
      <c r="D95" s="225"/>
      <c r="E95" s="226"/>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222</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49" t="s">
        <v>379</v>
      </c>
      <c r="D96" s="225"/>
      <c r="E96" s="226"/>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222</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49" t="s">
        <v>370</v>
      </c>
      <c r="D97" s="225"/>
      <c r="E97" s="226"/>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222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49" t="s">
        <v>382</v>
      </c>
      <c r="D98" s="225"/>
      <c r="E98" s="226"/>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222</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49" t="s">
        <v>371</v>
      </c>
      <c r="D99" s="225"/>
      <c r="E99" s="226"/>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222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49" t="s">
        <v>383</v>
      </c>
      <c r="D100" s="225"/>
      <c r="E100" s="226"/>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222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49" t="s">
        <v>384</v>
      </c>
      <c r="D101" s="225"/>
      <c r="E101" s="226">
        <v>156.85</v>
      </c>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222</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
      <c r="A102" s="253">
        <v>4</v>
      </c>
      <c r="B102" s="254" t="s">
        <v>387</v>
      </c>
      <c r="C102" s="260" t="s">
        <v>388</v>
      </c>
      <c r="D102" s="255" t="s">
        <v>235</v>
      </c>
      <c r="E102" s="256">
        <v>156.84899999999999</v>
      </c>
      <c r="F102" s="257"/>
      <c r="G102" s="258">
        <f>ROUND(E102*F102,2)</f>
        <v>0</v>
      </c>
      <c r="H102" s="257"/>
      <c r="I102" s="258">
        <f>ROUND(E102*H102,2)</f>
        <v>0</v>
      </c>
      <c r="J102" s="257"/>
      <c r="K102" s="258">
        <f>ROUND(E102*J102,2)</f>
        <v>0</v>
      </c>
      <c r="L102" s="258">
        <v>12</v>
      </c>
      <c r="M102" s="258">
        <f>G102*(1+L102/100)</f>
        <v>0</v>
      </c>
      <c r="N102" s="256">
        <v>3.3579999999999999E-2</v>
      </c>
      <c r="O102" s="256">
        <f>ROUND(E102*N102,2)</f>
        <v>5.27</v>
      </c>
      <c r="P102" s="256">
        <v>0</v>
      </c>
      <c r="Q102" s="256">
        <f>ROUND(E102*P102,2)</f>
        <v>0</v>
      </c>
      <c r="R102" s="258"/>
      <c r="S102" s="258" t="s">
        <v>236</v>
      </c>
      <c r="T102" s="259" t="s">
        <v>237</v>
      </c>
      <c r="U102" s="224">
        <v>0</v>
      </c>
      <c r="V102" s="224">
        <f>ROUND(E102*U102,2)</f>
        <v>0</v>
      </c>
      <c r="W102" s="224"/>
      <c r="X102" s="224" t="s">
        <v>238</v>
      </c>
      <c r="Y102" s="224" t="s">
        <v>210</v>
      </c>
      <c r="Z102" s="214"/>
      <c r="AA102" s="214"/>
      <c r="AB102" s="214"/>
      <c r="AC102" s="214"/>
      <c r="AD102" s="214"/>
      <c r="AE102" s="214"/>
      <c r="AF102" s="214"/>
      <c r="AG102" s="214" t="s">
        <v>239</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ht="33.75" outlineLevel="1" x14ac:dyDescent="0.2">
      <c r="A103" s="235">
        <v>5</v>
      </c>
      <c r="B103" s="236" t="s">
        <v>389</v>
      </c>
      <c r="C103" s="246" t="s">
        <v>390</v>
      </c>
      <c r="D103" s="237" t="s">
        <v>318</v>
      </c>
      <c r="E103" s="238">
        <v>368.71499999999997</v>
      </c>
      <c r="F103" s="239"/>
      <c r="G103" s="240">
        <f>ROUND(E103*F103,2)</f>
        <v>0</v>
      </c>
      <c r="H103" s="239"/>
      <c r="I103" s="240">
        <f>ROUND(E103*H103,2)</f>
        <v>0</v>
      </c>
      <c r="J103" s="239"/>
      <c r="K103" s="240">
        <f>ROUND(E103*J103,2)</f>
        <v>0</v>
      </c>
      <c r="L103" s="240">
        <v>12</v>
      </c>
      <c r="M103" s="240">
        <f>G103*(1+L103/100)</f>
        <v>0</v>
      </c>
      <c r="N103" s="238">
        <v>0</v>
      </c>
      <c r="O103" s="238">
        <f>ROUND(E103*N103,2)</f>
        <v>0</v>
      </c>
      <c r="P103" s="238">
        <v>0</v>
      </c>
      <c r="Q103" s="238">
        <f>ROUND(E103*P103,2)</f>
        <v>0</v>
      </c>
      <c r="R103" s="240"/>
      <c r="S103" s="240" t="s">
        <v>236</v>
      </c>
      <c r="T103" s="241" t="s">
        <v>237</v>
      </c>
      <c r="U103" s="224">
        <v>0</v>
      </c>
      <c r="V103" s="224">
        <f>ROUND(E103*U103,2)</f>
        <v>0</v>
      </c>
      <c r="W103" s="224"/>
      <c r="X103" s="224" t="s">
        <v>238</v>
      </c>
      <c r="Y103" s="224" t="s">
        <v>210</v>
      </c>
      <c r="Z103" s="214"/>
      <c r="AA103" s="214"/>
      <c r="AB103" s="214"/>
      <c r="AC103" s="214"/>
      <c r="AD103" s="214"/>
      <c r="AE103" s="214"/>
      <c r="AF103" s="214"/>
      <c r="AG103" s="214" t="s">
        <v>239</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2" x14ac:dyDescent="0.2">
      <c r="A104" s="221"/>
      <c r="B104" s="222"/>
      <c r="C104" s="249" t="s">
        <v>391</v>
      </c>
      <c r="D104" s="225"/>
      <c r="E104" s="226"/>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222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49" t="s">
        <v>358</v>
      </c>
      <c r="D105" s="225"/>
      <c r="E105" s="226"/>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222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49" t="s">
        <v>392</v>
      </c>
      <c r="D106" s="225"/>
      <c r="E106" s="226"/>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222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49" t="s">
        <v>359</v>
      </c>
      <c r="D107" s="225"/>
      <c r="E107" s="226"/>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222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49" t="s">
        <v>393</v>
      </c>
      <c r="D108" s="225"/>
      <c r="E108" s="226"/>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222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49" t="s">
        <v>360</v>
      </c>
      <c r="D109" s="225"/>
      <c r="E109" s="226"/>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222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49" t="s">
        <v>394</v>
      </c>
      <c r="D110" s="225"/>
      <c r="E110" s="226"/>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222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49" t="s">
        <v>361</v>
      </c>
      <c r="D111" s="225"/>
      <c r="E111" s="226"/>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222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49" t="s">
        <v>395</v>
      </c>
      <c r="D112" s="225"/>
      <c r="E112" s="226"/>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222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49" t="s">
        <v>362</v>
      </c>
      <c r="D113" s="225"/>
      <c r="E113" s="226"/>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222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49" t="s">
        <v>396</v>
      </c>
      <c r="D114" s="225"/>
      <c r="E114" s="226"/>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222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49" t="s">
        <v>363</v>
      </c>
      <c r="D115" s="225"/>
      <c r="E115" s="226"/>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222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49" t="s">
        <v>397</v>
      </c>
      <c r="D116" s="225"/>
      <c r="E116" s="226"/>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222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49" t="s">
        <v>364</v>
      </c>
      <c r="D117" s="225"/>
      <c r="E117" s="226"/>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222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49" t="s">
        <v>398</v>
      </c>
      <c r="D118" s="225"/>
      <c r="E118" s="226"/>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222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49" t="s">
        <v>364</v>
      </c>
      <c r="D119" s="225"/>
      <c r="E119" s="226"/>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222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49" t="s">
        <v>399</v>
      </c>
      <c r="D120" s="225"/>
      <c r="E120" s="226"/>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222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49" t="s">
        <v>367</v>
      </c>
      <c r="D121" s="225"/>
      <c r="E121" s="226"/>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222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49" t="s">
        <v>400</v>
      </c>
      <c r="D122" s="225"/>
      <c r="E122" s="226"/>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222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49" t="s">
        <v>368</v>
      </c>
      <c r="D123" s="225"/>
      <c r="E123" s="226"/>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222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49" t="s">
        <v>401</v>
      </c>
      <c r="D124" s="225"/>
      <c r="E124" s="226"/>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222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49" t="s">
        <v>369</v>
      </c>
      <c r="D125" s="225"/>
      <c r="E125" s="226"/>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222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49" t="s">
        <v>402</v>
      </c>
      <c r="D126" s="225"/>
      <c r="E126" s="226"/>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222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49" t="s">
        <v>367</v>
      </c>
      <c r="D127" s="225"/>
      <c r="E127" s="226"/>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222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49" t="s">
        <v>400</v>
      </c>
      <c r="D128" s="225"/>
      <c r="E128" s="226"/>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222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49" t="s">
        <v>370</v>
      </c>
      <c r="D129" s="225"/>
      <c r="E129" s="226"/>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222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49" t="s">
        <v>403</v>
      </c>
      <c r="D130" s="225"/>
      <c r="E130" s="226"/>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222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49" t="s">
        <v>371</v>
      </c>
      <c r="D131" s="225"/>
      <c r="E131" s="226"/>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222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49" t="s">
        <v>404</v>
      </c>
      <c r="D132" s="225"/>
      <c r="E132" s="226"/>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222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49" t="s">
        <v>405</v>
      </c>
      <c r="D133" s="225"/>
      <c r="E133" s="226">
        <v>368.71</v>
      </c>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222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
      <c r="A134" s="235">
        <v>6</v>
      </c>
      <c r="B134" s="236" t="s">
        <v>406</v>
      </c>
      <c r="C134" s="246" t="s">
        <v>407</v>
      </c>
      <c r="D134" s="237" t="s">
        <v>318</v>
      </c>
      <c r="E134" s="238">
        <v>405.58699999999999</v>
      </c>
      <c r="F134" s="239"/>
      <c r="G134" s="240">
        <f>ROUND(E134*F134,2)</f>
        <v>0</v>
      </c>
      <c r="H134" s="239"/>
      <c r="I134" s="240">
        <f>ROUND(E134*H134,2)</f>
        <v>0</v>
      </c>
      <c r="J134" s="239"/>
      <c r="K134" s="240">
        <f>ROUND(E134*J134,2)</f>
        <v>0</v>
      </c>
      <c r="L134" s="240">
        <v>12</v>
      </c>
      <c r="M134" s="240">
        <f>G134*(1+L134/100)</f>
        <v>0</v>
      </c>
      <c r="N134" s="238">
        <v>2.9999999999999997E-4</v>
      </c>
      <c r="O134" s="238">
        <f>ROUND(E134*N134,2)</f>
        <v>0.12</v>
      </c>
      <c r="P134" s="238">
        <v>0</v>
      </c>
      <c r="Q134" s="238">
        <f>ROUND(E134*P134,2)</f>
        <v>0</v>
      </c>
      <c r="R134" s="240"/>
      <c r="S134" s="240" t="s">
        <v>236</v>
      </c>
      <c r="T134" s="241" t="s">
        <v>237</v>
      </c>
      <c r="U134" s="224">
        <v>0</v>
      </c>
      <c r="V134" s="224">
        <f>ROUND(E134*U134,2)</f>
        <v>0</v>
      </c>
      <c r="W134" s="224"/>
      <c r="X134" s="224" t="s">
        <v>408</v>
      </c>
      <c r="Y134" s="224" t="s">
        <v>210</v>
      </c>
      <c r="Z134" s="214"/>
      <c r="AA134" s="214"/>
      <c r="AB134" s="214"/>
      <c r="AC134" s="214"/>
      <c r="AD134" s="214"/>
      <c r="AE134" s="214"/>
      <c r="AF134" s="214"/>
      <c r="AG134" s="214" t="s">
        <v>409</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2" x14ac:dyDescent="0.2">
      <c r="A135" s="221"/>
      <c r="B135" s="222"/>
      <c r="C135" s="249" t="s">
        <v>410</v>
      </c>
      <c r="D135" s="225"/>
      <c r="E135" s="226"/>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222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49" t="s">
        <v>411</v>
      </c>
      <c r="D136" s="225"/>
      <c r="E136" s="226">
        <v>405.59</v>
      </c>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222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x14ac:dyDescent="0.2">
      <c r="A137" s="228" t="s">
        <v>202</v>
      </c>
      <c r="B137" s="229" t="s">
        <v>151</v>
      </c>
      <c r="C137" s="245" t="s">
        <v>152</v>
      </c>
      <c r="D137" s="230"/>
      <c r="E137" s="231"/>
      <c r="F137" s="232"/>
      <c r="G137" s="232">
        <f>SUMIF(AG138:AG313,"&lt;&gt;NOR",G138:G313)</f>
        <v>0</v>
      </c>
      <c r="H137" s="232"/>
      <c r="I137" s="232">
        <f>SUM(I138:I313)</f>
        <v>0</v>
      </c>
      <c r="J137" s="232"/>
      <c r="K137" s="232">
        <f>SUM(K138:K313)</f>
        <v>0</v>
      </c>
      <c r="L137" s="232"/>
      <c r="M137" s="232">
        <f>SUM(M138:M313)</f>
        <v>0</v>
      </c>
      <c r="N137" s="231"/>
      <c r="O137" s="231">
        <f>SUM(O138:O313)</f>
        <v>1.7899999999999998</v>
      </c>
      <c r="P137" s="231"/>
      <c r="Q137" s="231">
        <f>SUM(Q138:Q313)</f>
        <v>0</v>
      </c>
      <c r="R137" s="232"/>
      <c r="S137" s="232"/>
      <c r="T137" s="233"/>
      <c r="U137" s="227"/>
      <c r="V137" s="227">
        <f>SUM(V138:V313)</f>
        <v>0</v>
      </c>
      <c r="W137" s="227"/>
      <c r="X137" s="227"/>
      <c r="Y137" s="227"/>
      <c r="AG137" t="s">
        <v>203</v>
      </c>
    </row>
    <row r="138" spans="1:60" ht="22.5" outlineLevel="1" x14ac:dyDescent="0.2">
      <c r="A138" s="235">
        <v>7</v>
      </c>
      <c r="B138" s="236" t="s">
        <v>412</v>
      </c>
      <c r="C138" s="246" t="s">
        <v>413</v>
      </c>
      <c r="D138" s="237" t="s">
        <v>235</v>
      </c>
      <c r="E138" s="238">
        <v>39.414999999999999</v>
      </c>
      <c r="F138" s="239"/>
      <c r="G138" s="240">
        <f>ROUND(E138*F138,2)</f>
        <v>0</v>
      </c>
      <c r="H138" s="239"/>
      <c r="I138" s="240">
        <f>ROUND(E138*H138,2)</f>
        <v>0</v>
      </c>
      <c r="J138" s="239"/>
      <c r="K138" s="240">
        <f>ROUND(E138*J138,2)</f>
        <v>0</v>
      </c>
      <c r="L138" s="240">
        <v>12</v>
      </c>
      <c r="M138" s="240">
        <f>G138*(1+L138/100)</f>
        <v>0</v>
      </c>
      <c r="N138" s="238">
        <v>7.3499999999999998E-3</v>
      </c>
      <c r="O138" s="238">
        <f>ROUND(E138*N138,2)</f>
        <v>0.28999999999999998</v>
      </c>
      <c r="P138" s="238">
        <v>0</v>
      </c>
      <c r="Q138" s="238">
        <f>ROUND(E138*P138,2)</f>
        <v>0</v>
      </c>
      <c r="R138" s="240"/>
      <c r="S138" s="240" t="s">
        <v>236</v>
      </c>
      <c r="T138" s="241" t="s">
        <v>237</v>
      </c>
      <c r="U138" s="224">
        <v>0</v>
      </c>
      <c r="V138" s="224">
        <f>ROUND(E138*U138,2)</f>
        <v>0</v>
      </c>
      <c r="W138" s="224"/>
      <c r="X138" s="224" t="s">
        <v>238</v>
      </c>
      <c r="Y138" s="224" t="s">
        <v>210</v>
      </c>
      <c r="Z138" s="214"/>
      <c r="AA138" s="214"/>
      <c r="AB138" s="214"/>
      <c r="AC138" s="214"/>
      <c r="AD138" s="214"/>
      <c r="AE138" s="214"/>
      <c r="AF138" s="214"/>
      <c r="AG138" s="214" t="s">
        <v>239</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2" x14ac:dyDescent="0.2">
      <c r="A139" s="221"/>
      <c r="B139" s="222"/>
      <c r="C139" s="249" t="s">
        <v>414</v>
      </c>
      <c r="D139" s="225"/>
      <c r="E139" s="226"/>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222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49" t="s">
        <v>358</v>
      </c>
      <c r="D140" s="225"/>
      <c r="E140" s="226"/>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222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49" t="s">
        <v>300</v>
      </c>
      <c r="D141" s="225"/>
      <c r="E141" s="226"/>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222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49" t="s">
        <v>359</v>
      </c>
      <c r="D142" s="225"/>
      <c r="E142" s="226"/>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222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49" t="s">
        <v>301</v>
      </c>
      <c r="D143" s="225"/>
      <c r="E143" s="226"/>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222</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49" t="s">
        <v>360</v>
      </c>
      <c r="D144" s="225"/>
      <c r="E144" s="226"/>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222</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49" t="s">
        <v>415</v>
      </c>
      <c r="D145" s="225"/>
      <c r="E145" s="226"/>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222</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49" t="s">
        <v>361</v>
      </c>
      <c r="D146" s="225"/>
      <c r="E146" s="226"/>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222</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49" t="s">
        <v>416</v>
      </c>
      <c r="D147" s="225"/>
      <c r="E147" s="226"/>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222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49" t="s">
        <v>362</v>
      </c>
      <c r="D148" s="225"/>
      <c r="E148" s="226"/>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222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49" t="s">
        <v>304</v>
      </c>
      <c r="D149" s="225"/>
      <c r="E149" s="226"/>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222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49" t="s">
        <v>363</v>
      </c>
      <c r="D150" s="225"/>
      <c r="E150" s="226"/>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222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49" t="s">
        <v>417</v>
      </c>
      <c r="D151" s="225"/>
      <c r="E151" s="226"/>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222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49" t="s">
        <v>364</v>
      </c>
      <c r="D152" s="225"/>
      <c r="E152" s="226"/>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222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49" t="s">
        <v>418</v>
      </c>
      <c r="D153" s="225"/>
      <c r="E153" s="226"/>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222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49" t="s">
        <v>364</v>
      </c>
      <c r="D154" s="225"/>
      <c r="E154" s="226"/>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222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49" t="s">
        <v>419</v>
      </c>
      <c r="D155" s="225"/>
      <c r="E155" s="226"/>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222</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49" t="s">
        <v>367</v>
      </c>
      <c r="D156" s="225"/>
      <c r="E156" s="226"/>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222</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49" t="s">
        <v>420</v>
      </c>
      <c r="D157" s="225"/>
      <c r="E157" s="226"/>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222</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49" t="s">
        <v>368</v>
      </c>
      <c r="D158" s="225"/>
      <c r="E158" s="226"/>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222</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49" t="s">
        <v>421</v>
      </c>
      <c r="D159" s="225"/>
      <c r="E159" s="226"/>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222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49" t="s">
        <v>369</v>
      </c>
      <c r="D160" s="225"/>
      <c r="E160" s="226"/>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222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49" t="s">
        <v>422</v>
      </c>
      <c r="D161" s="225"/>
      <c r="E161" s="226"/>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222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49" t="s">
        <v>367</v>
      </c>
      <c r="D162" s="225"/>
      <c r="E162" s="226"/>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222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49" t="s">
        <v>420</v>
      </c>
      <c r="D163" s="225"/>
      <c r="E163" s="226"/>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222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49" t="s">
        <v>370</v>
      </c>
      <c r="D164" s="225"/>
      <c r="E164" s="226"/>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222</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49" t="s">
        <v>423</v>
      </c>
      <c r="D165" s="225"/>
      <c r="E165" s="226"/>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222</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49" t="s">
        <v>371</v>
      </c>
      <c r="D166" s="225"/>
      <c r="E166" s="226"/>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222</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
      <c r="A167" s="221"/>
      <c r="B167" s="222"/>
      <c r="C167" s="249" t="s">
        <v>424</v>
      </c>
      <c r="D167" s="225"/>
      <c r="E167" s="226"/>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222</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49" t="s">
        <v>425</v>
      </c>
      <c r="D168" s="225"/>
      <c r="E168" s="226">
        <v>39.409999999999997</v>
      </c>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222</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ht="22.5" outlineLevel="1" x14ac:dyDescent="0.2">
      <c r="A169" s="253">
        <v>8</v>
      </c>
      <c r="B169" s="254" t="s">
        <v>426</v>
      </c>
      <c r="C169" s="260" t="s">
        <v>427</v>
      </c>
      <c r="D169" s="255" t="s">
        <v>235</v>
      </c>
      <c r="E169" s="256">
        <v>39.414999999999999</v>
      </c>
      <c r="F169" s="257"/>
      <c r="G169" s="258">
        <f>ROUND(E169*F169,2)</f>
        <v>0</v>
      </c>
      <c r="H169" s="257"/>
      <c r="I169" s="258">
        <f>ROUND(E169*H169,2)</f>
        <v>0</v>
      </c>
      <c r="J169" s="257"/>
      <c r="K169" s="258">
        <f>ROUND(E169*J169,2)</f>
        <v>0</v>
      </c>
      <c r="L169" s="258">
        <v>12</v>
      </c>
      <c r="M169" s="258">
        <f>G169*(1+L169/100)</f>
        <v>0</v>
      </c>
      <c r="N169" s="256">
        <v>4.3800000000000002E-3</v>
      </c>
      <c r="O169" s="256">
        <f>ROUND(E169*N169,2)</f>
        <v>0.17</v>
      </c>
      <c r="P169" s="256">
        <v>0</v>
      </c>
      <c r="Q169" s="256">
        <f>ROUND(E169*P169,2)</f>
        <v>0</v>
      </c>
      <c r="R169" s="258"/>
      <c r="S169" s="258" t="s">
        <v>236</v>
      </c>
      <c r="T169" s="259" t="s">
        <v>237</v>
      </c>
      <c r="U169" s="224">
        <v>0</v>
      </c>
      <c r="V169" s="224">
        <f>ROUND(E169*U169,2)</f>
        <v>0</v>
      </c>
      <c r="W169" s="224"/>
      <c r="X169" s="224" t="s">
        <v>238</v>
      </c>
      <c r="Y169" s="224" t="s">
        <v>210</v>
      </c>
      <c r="Z169" s="214"/>
      <c r="AA169" s="214"/>
      <c r="AB169" s="214"/>
      <c r="AC169" s="214"/>
      <c r="AD169" s="214"/>
      <c r="AE169" s="214"/>
      <c r="AF169" s="214"/>
      <c r="AG169" s="214" t="s">
        <v>239</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ht="22.5" outlineLevel="1" x14ac:dyDescent="0.2">
      <c r="A170" s="235">
        <v>9</v>
      </c>
      <c r="B170" s="236" t="s">
        <v>428</v>
      </c>
      <c r="C170" s="246" t="s">
        <v>429</v>
      </c>
      <c r="D170" s="237" t="s">
        <v>235</v>
      </c>
      <c r="E170" s="238">
        <v>5.3650000000000002</v>
      </c>
      <c r="F170" s="239"/>
      <c r="G170" s="240">
        <f>ROUND(E170*F170,2)</f>
        <v>0</v>
      </c>
      <c r="H170" s="239"/>
      <c r="I170" s="240">
        <f>ROUND(E170*H170,2)</f>
        <v>0</v>
      </c>
      <c r="J170" s="239"/>
      <c r="K170" s="240">
        <f>ROUND(E170*J170,2)</f>
        <v>0</v>
      </c>
      <c r="L170" s="240">
        <v>12</v>
      </c>
      <c r="M170" s="240">
        <f>G170*(1+L170/100)</f>
        <v>0</v>
      </c>
      <c r="N170" s="238">
        <v>1.8000000000000001E-4</v>
      </c>
      <c r="O170" s="238">
        <f>ROUND(E170*N170,2)</f>
        <v>0</v>
      </c>
      <c r="P170" s="238">
        <v>0</v>
      </c>
      <c r="Q170" s="238">
        <f>ROUND(E170*P170,2)</f>
        <v>0</v>
      </c>
      <c r="R170" s="240"/>
      <c r="S170" s="240" t="s">
        <v>236</v>
      </c>
      <c r="T170" s="241" t="s">
        <v>237</v>
      </c>
      <c r="U170" s="224">
        <v>0</v>
      </c>
      <c r="V170" s="224">
        <f>ROUND(E170*U170,2)</f>
        <v>0</v>
      </c>
      <c r="W170" s="224"/>
      <c r="X170" s="224" t="s">
        <v>238</v>
      </c>
      <c r="Y170" s="224" t="s">
        <v>210</v>
      </c>
      <c r="Z170" s="214"/>
      <c r="AA170" s="214"/>
      <c r="AB170" s="214"/>
      <c r="AC170" s="214"/>
      <c r="AD170" s="214"/>
      <c r="AE170" s="214"/>
      <c r="AF170" s="214"/>
      <c r="AG170" s="214" t="s">
        <v>239</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2" x14ac:dyDescent="0.2">
      <c r="A171" s="221"/>
      <c r="B171" s="222"/>
      <c r="C171" s="249" t="s">
        <v>414</v>
      </c>
      <c r="D171" s="225"/>
      <c r="E171" s="226"/>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222</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49" t="s">
        <v>358</v>
      </c>
      <c r="D172" s="225"/>
      <c r="E172" s="226"/>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222</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49" t="s">
        <v>300</v>
      </c>
      <c r="D173" s="225"/>
      <c r="E173" s="226"/>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222</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49" t="s">
        <v>359</v>
      </c>
      <c r="D174" s="225"/>
      <c r="E174" s="226"/>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222</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21"/>
      <c r="B175" s="222"/>
      <c r="C175" s="249" t="s">
        <v>301</v>
      </c>
      <c r="D175" s="225"/>
      <c r="E175" s="226"/>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222</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21"/>
      <c r="B176" s="222"/>
      <c r="C176" s="249" t="s">
        <v>360</v>
      </c>
      <c r="D176" s="225"/>
      <c r="E176" s="226"/>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222</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49" t="s">
        <v>415</v>
      </c>
      <c r="D177" s="225"/>
      <c r="E177" s="226"/>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222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49" t="s">
        <v>361</v>
      </c>
      <c r="D178" s="225"/>
      <c r="E178" s="226"/>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222</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49" t="s">
        <v>416</v>
      </c>
      <c r="D179" s="225"/>
      <c r="E179" s="226"/>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222</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49" t="s">
        <v>362</v>
      </c>
      <c r="D180" s="225"/>
      <c r="E180" s="226"/>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222</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49" t="s">
        <v>304</v>
      </c>
      <c r="D181" s="225"/>
      <c r="E181" s="226"/>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222</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49" t="s">
        <v>430</v>
      </c>
      <c r="D182" s="225"/>
      <c r="E182" s="226">
        <v>5.37</v>
      </c>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222</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ht="22.5" outlineLevel="1" x14ac:dyDescent="0.2">
      <c r="A183" s="253">
        <v>10</v>
      </c>
      <c r="B183" s="254" t="s">
        <v>431</v>
      </c>
      <c r="C183" s="260" t="s">
        <v>432</v>
      </c>
      <c r="D183" s="255" t="s">
        <v>235</v>
      </c>
      <c r="E183" s="256">
        <v>5.3650000000000002</v>
      </c>
      <c r="F183" s="257"/>
      <c r="G183" s="258">
        <f>ROUND(E183*F183,2)</f>
        <v>0</v>
      </c>
      <c r="H183" s="257"/>
      <c r="I183" s="258">
        <f>ROUND(E183*H183,2)</f>
        <v>0</v>
      </c>
      <c r="J183" s="257"/>
      <c r="K183" s="258">
        <f>ROUND(E183*J183,2)</f>
        <v>0</v>
      </c>
      <c r="L183" s="258">
        <v>12</v>
      </c>
      <c r="M183" s="258">
        <f>G183*(1+L183/100)</f>
        <v>0</v>
      </c>
      <c r="N183" s="256">
        <v>5.7000000000000002E-3</v>
      </c>
      <c r="O183" s="256">
        <f>ROUND(E183*N183,2)</f>
        <v>0.03</v>
      </c>
      <c r="P183" s="256">
        <v>0</v>
      </c>
      <c r="Q183" s="256">
        <f>ROUND(E183*P183,2)</f>
        <v>0</v>
      </c>
      <c r="R183" s="258"/>
      <c r="S183" s="258" t="s">
        <v>236</v>
      </c>
      <c r="T183" s="259" t="s">
        <v>237</v>
      </c>
      <c r="U183" s="224">
        <v>0</v>
      </c>
      <c r="V183" s="224">
        <f>ROUND(E183*U183,2)</f>
        <v>0</v>
      </c>
      <c r="W183" s="224"/>
      <c r="X183" s="224" t="s">
        <v>238</v>
      </c>
      <c r="Y183" s="224" t="s">
        <v>210</v>
      </c>
      <c r="Z183" s="214"/>
      <c r="AA183" s="214"/>
      <c r="AB183" s="214"/>
      <c r="AC183" s="214"/>
      <c r="AD183" s="214"/>
      <c r="AE183" s="214"/>
      <c r="AF183" s="214"/>
      <c r="AG183" s="214" t="s">
        <v>239</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1" x14ac:dyDescent="0.2">
      <c r="A184" s="235">
        <v>11</v>
      </c>
      <c r="B184" s="236" t="s">
        <v>433</v>
      </c>
      <c r="C184" s="246" t="s">
        <v>434</v>
      </c>
      <c r="D184" s="237" t="s">
        <v>235</v>
      </c>
      <c r="E184" s="238">
        <v>34.049999999999997</v>
      </c>
      <c r="F184" s="239"/>
      <c r="G184" s="240">
        <f>ROUND(E184*F184,2)</f>
        <v>0</v>
      </c>
      <c r="H184" s="239"/>
      <c r="I184" s="240">
        <f>ROUND(E184*H184,2)</f>
        <v>0</v>
      </c>
      <c r="J184" s="239"/>
      <c r="K184" s="240">
        <f>ROUND(E184*J184,2)</f>
        <v>0</v>
      </c>
      <c r="L184" s="240">
        <v>12</v>
      </c>
      <c r="M184" s="240">
        <f>G184*(1+L184/100)</f>
        <v>0</v>
      </c>
      <c r="N184" s="238">
        <v>1.3999999999999999E-4</v>
      </c>
      <c r="O184" s="238">
        <f>ROUND(E184*N184,2)</f>
        <v>0</v>
      </c>
      <c r="P184" s="238">
        <v>0</v>
      </c>
      <c r="Q184" s="238">
        <f>ROUND(E184*P184,2)</f>
        <v>0</v>
      </c>
      <c r="R184" s="240"/>
      <c r="S184" s="240" t="s">
        <v>236</v>
      </c>
      <c r="T184" s="241" t="s">
        <v>237</v>
      </c>
      <c r="U184" s="224">
        <v>0</v>
      </c>
      <c r="V184" s="224">
        <f>ROUND(E184*U184,2)</f>
        <v>0</v>
      </c>
      <c r="W184" s="224"/>
      <c r="X184" s="224" t="s">
        <v>238</v>
      </c>
      <c r="Y184" s="224" t="s">
        <v>210</v>
      </c>
      <c r="Z184" s="214"/>
      <c r="AA184" s="214"/>
      <c r="AB184" s="214"/>
      <c r="AC184" s="214"/>
      <c r="AD184" s="214"/>
      <c r="AE184" s="214"/>
      <c r="AF184" s="214"/>
      <c r="AG184" s="214" t="s">
        <v>239</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2" x14ac:dyDescent="0.2">
      <c r="A185" s="221"/>
      <c r="B185" s="222"/>
      <c r="C185" s="249" t="s">
        <v>414</v>
      </c>
      <c r="D185" s="225"/>
      <c r="E185" s="226"/>
      <c r="F185" s="224"/>
      <c r="G185" s="224"/>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222</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49" t="s">
        <v>363</v>
      </c>
      <c r="D186" s="225"/>
      <c r="E186" s="226"/>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222</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49" t="s">
        <v>417</v>
      </c>
      <c r="D187" s="225"/>
      <c r="E187" s="226"/>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222</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49" t="s">
        <v>364</v>
      </c>
      <c r="D188" s="225"/>
      <c r="E188" s="226"/>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222</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49" t="s">
        <v>418</v>
      </c>
      <c r="D189" s="225"/>
      <c r="E189" s="226"/>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222</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21"/>
      <c r="B190" s="222"/>
      <c r="C190" s="249" t="s">
        <v>364</v>
      </c>
      <c r="D190" s="225"/>
      <c r="E190" s="226"/>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222</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49" t="s">
        <v>419</v>
      </c>
      <c r="D191" s="225"/>
      <c r="E191" s="226"/>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222</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3" x14ac:dyDescent="0.2">
      <c r="A192" s="221"/>
      <c r="B192" s="222"/>
      <c r="C192" s="249" t="s">
        <v>367</v>
      </c>
      <c r="D192" s="225"/>
      <c r="E192" s="226"/>
      <c r="F192" s="224"/>
      <c r="G192" s="22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222</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
      <c r="A193" s="221"/>
      <c r="B193" s="222"/>
      <c r="C193" s="249" t="s">
        <v>420</v>
      </c>
      <c r="D193" s="225"/>
      <c r="E193" s="226"/>
      <c r="F193" s="224"/>
      <c r="G193" s="22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222</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49" t="s">
        <v>368</v>
      </c>
      <c r="D194" s="225"/>
      <c r="E194" s="226"/>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222</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49" t="s">
        <v>421</v>
      </c>
      <c r="D195" s="225"/>
      <c r="E195" s="226"/>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222</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49" t="s">
        <v>369</v>
      </c>
      <c r="D196" s="225"/>
      <c r="E196" s="226"/>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222</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21"/>
      <c r="B197" s="222"/>
      <c r="C197" s="249" t="s">
        <v>422</v>
      </c>
      <c r="D197" s="225"/>
      <c r="E197" s="226"/>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222</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49" t="s">
        <v>367</v>
      </c>
      <c r="D198" s="225"/>
      <c r="E198" s="226"/>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222</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49" t="s">
        <v>420</v>
      </c>
      <c r="D199" s="225"/>
      <c r="E199" s="226"/>
      <c r="F199" s="224"/>
      <c r="G199" s="224"/>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222</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49" t="s">
        <v>370</v>
      </c>
      <c r="D200" s="225"/>
      <c r="E200" s="226"/>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222</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49" t="s">
        <v>423</v>
      </c>
      <c r="D201" s="225"/>
      <c r="E201" s="226"/>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222</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49" t="s">
        <v>371</v>
      </c>
      <c r="D202" s="225"/>
      <c r="E202" s="226"/>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222</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49" t="s">
        <v>424</v>
      </c>
      <c r="D203" s="225"/>
      <c r="E203" s="226"/>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222</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49" t="s">
        <v>435</v>
      </c>
      <c r="D204" s="225"/>
      <c r="E204" s="226">
        <v>34.049999999999997</v>
      </c>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222</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ht="22.5" outlineLevel="1" x14ac:dyDescent="0.2">
      <c r="A205" s="253">
        <v>12</v>
      </c>
      <c r="B205" s="254" t="s">
        <v>436</v>
      </c>
      <c r="C205" s="260" t="s">
        <v>437</v>
      </c>
      <c r="D205" s="255" t="s">
        <v>235</v>
      </c>
      <c r="E205" s="256">
        <v>34.049999999999997</v>
      </c>
      <c r="F205" s="257"/>
      <c r="G205" s="258">
        <f>ROUND(E205*F205,2)</f>
        <v>0</v>
      </c>
      <c r="H205" s="257"/>
      <c r="I205" s="258">
        <f>ROUND(E205*H205,2)</f>
        <v>0</v>
      </c>
      <c r="J205" s="257"/>
      <c r="K205" s="258">
        <f>ROUND(E205*J205,2)</f>
        <v>0</v>
      </c>
      <c r="L205" s="258">
        <v>12</v>
      </c>
      <c r="M205" s="258">
        <f>G205*(1+L205/100)</f>
        <v>0</v>
      </c>
      <c r="N205" s="256">
        <v>2.8500000000000001E-3</v>
      </c>
      <c r="O205" s="256">
        <f>ROUND(E205*N205,2)</f>
        <v>0.1</v>
      </c>
      <c r="P205" s="256">
        <v>0</v>
      </c>
      <c r="Q205" s="256">
        <f>ROUND(E205*P205,2)</f>
        <v>0</v>
      </c>
      <c r="R205" s="258"/>
      <c r="S205" s="258" t="s">
        <v>236</v>
      </c>
      <c r="T205" s="259" t="s">
        <v>237</v>
      </c>
      <c r="U205" s="224">
        <v>0</v>
      </c>
      <c r="V205" s="224">
        <f>ROUND(E205*U205,2)</f>
        <v>0</v>
      </c>
      <c r="W205" s="224"/>
      <c r="X205" s="224" t="s">
        <v>238</v>
      </c>
      <c r="Y205" s="224" t="s">
        <v>210</v>
      </c>
      <c r="Z205" s="214"/>
      <c r="AA205" s="214"/>
      <c r="AB205" s="214"/>
      <c r="AC205" s="214"/>
      <c r="AD205" s="214"/>
      <c r="AE205" s="214"/>
      <c r="AF205" s="214"/>
      <c r="AG205" s="214" t="s">
        <v>239</v>
      </c>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ht="33.75" outlineLevel="1" x14ac:dyDescent="0.2">
      <c r="A206" s="235">
        <v>13</v>
      </c>
      <c r="B206" s="236" t="s">
        <v>438</v>
      </c>
      <c r="C206" s="246" t="s">
        <v>439</v>
      </c>
      <c r="D206" s="237" t="s">
        <v>318</v>
      </c>
      <c r="E206" s="238">
        <v>340.5</v>
      </c>
      <c r="F206" s="239"/>
      <c r="G206" s="240">
        <f>ROUND(E206*F206,2)</f>
        <v>0</v>
      </c>
      <c r="H206" s="239"/>
      <c r="I206" s="240">
        <f>ROUND(E206*H206,2)</f>
        <v>0</v>
      </c>
      <c r="J206" s="239"/>
      <c r="K206" s="240">
        <f>ROUND(E206*J206,2)</f>
        <v>0</v>
      </c>
      <c r="L206" s="240">
        <v>12</v>
      </c>
      <c r="M206" s="240">
        <f>G206*(1+L206/100)</f>
        <v>0</v>
      </c>
      <c r="N206" s="238">
        <v>3.3899999999999998E-3</v>
      </c>
      <c r="O206" s="238">
        <f>ROUND(E206*N206,2)</f>
        <v>1.1499999999999999</v>
      </c>
      <c r="P206" s="238">
        <v>0</v>
      </c>
      <c r="Q206" s="238">
        <f>ROUND(E206*P206,2)</f>
        <v>0</v>
      </c>
      <c r="R206" s="240"/>
      <c r="S206" s="240" t="s">
        <v>236</v>
      </c>
      <c r="T206" s="241" t="s">
        <v>237</v>
      </c>
      <c r="U206" s="224">
        <v>0</v>
      </c>
      <c r="V206" s="224">
        <f>ROUND(E206*U206,2)</f>
        <v>0</v>
      </c>
      <c r="W206" s="224"/>
      <c r="X206" s="224" t="s">
        <v>238</v>
      </c>
      <c r="Y206" s="224" t="s">
        <v>210</v>
      </c>
      <c r="Z206" s="214"/>
      <c r="AA206" s="214"/>
      <c r="AB206" s="214"/>
      <c r="AC206" s="214"/>
      <c r="AD206" s="214"/>
      <c r="AE206" s="214"/>
      <c r="AF206" s="214"/>
      <c r="AG206" s="214" t="s">
        <v>239</v>
      </c>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2" x14ac:dyDescent="0.2">
      <c r="A207" s="221"/>
      <c r="B207" s="222"/>
      <c r="C207" s="249" t="s">
        <v>440</v>
      </c>
      <c r="D207" s="225"/>
      <c r="E207" s="226"/>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222</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3" x14ac:dyDescent="0.2">
      <c r="A208" s="221"/>
      <c r="B208" s="222"/>
      <c r="C208" s="249" t="s">
        <v>363</v>
      </c>
      <c r="D208" s="225"/>
      <c r="E208" s="226"/>
      <c r="F208" s="224"/>
      <c r="G208" s="224"/>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222</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3" x14ac:dyDescent="0.2">
      <c r="A209" s="221"/>
      <c r="B209" s="222"/>
      <c r="C209" s="249" t="s">
        <v>397</v>
      </c>
      <c r="D209" s="225"/>
      <c r="E209" s="226"/>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222</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49" t="s">
        <v>364</v>
      </c>
      <c r="D210" s="225"/>
      <c r="E210" s="226"/>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222</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21"/>
      <c r="B211" s="222"/>
      <c r="C211" s="249" t="s">
        <v>398</v>
      </c>
      <c r="D211" s="225"/>
      <c r="E211" s="226"/>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222</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49" t="s">
        <v>364</v>
      </c>
      <c r="D212" s="225"/>
      <c r="E212" s="226"/>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222</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49" t="s">
        <v>399</v>
      </c>
      <c r="D213" s="225"/>
      <c r="E213" s="226"/>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222</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3" x14ac:dyDescent="0.2">
      <c r="A214" s="221"/>
      <c r="B214" s="222"/>
      <c r="C214" s="249" t="s">
        <v>367</v>
      </c>
      <c r="D214" s="225"/>
      <c r="E214" s="226"/>
      <c r="F214" s="224"/>
      <c r="G214" s="224"/>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222</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
      <c r="A215" s="221"/>
      <c r="B215" s="222"/>
      <c r="C215" s="249" t="s">
        <v>400</v>
      </c>
      <c r="D215" s="225"/>
      <c r="E215" s="226"/>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222</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49" t="s">
        <v>368</v>
      </c>
      <c r="D216" s="225"/>
      <c r="E216" s="226"/>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222</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x14ac:dyDescent="0.2">
      <c r="A217" s="221"/>
      <c r="B217" s="222"/>
      <c r="C217" s="249" t="s">
        <v>401</v>
      </c>
      <c r="D217" s="225"/>
      <c r="E217" s="226"/>
      <c r="F217" s="224"/>
      <c r="G217" s="224"/>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222</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3" x14ac:dyDescent="0.2">
      <c r="A218" s="221"/>
      <c r="B218" s="222"/>
      <c r="C218" s="249" t="s">
        <v>369</v>
      </c>
      <c r="D218" s="225"/>
      <c r="E218" s="226"/>
      <c r="F218" s="224"/>
      <c r="G218" s="224"/>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222</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49" t="s">
        <v>402</v>
      </c>
      <c r="D219" s="225"/>
      <c r="E219" s="226"/>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222</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49" t="s">
        <v>367</v>
      </c>
      <c r="D220" s="225"/>
      <c r="E220" s="226"/>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222</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21"/>
      <c r="B221" s="222"/>
      <c r="C221" s="249" t="s">
        <v>400</v>
      </c>
      <c r="D221" s="225"/>
      <c r="E221" s="226"/>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222</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49" t="s">
        <v>370</v>
      </c>
      <c r="D222" s="225"/>
      <c r="E222" s="226"/>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222</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49" t="s">
        <v>403</v>
      </c>
      <c r="D223" s="225"/>
      <c r="E223" s="226"/>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222</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49" t="s">
        <v>371</v>
      </c>
      <c r="D224" s="225"/>
      <c r="E224" s="226"/>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222</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49" t="s">
        <v>404</v>
      </c>
      <c r="D225" s="225"/>
      <c r="E225" s="226"/>
      <c r="F225" s="224"/>
      <c r="G225" s="224"/>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222</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49" t="s">
        <v>441</v>
      </c>
      <c r="D226" s="225"/>
      <c r="E226" s="226">
        <v>340.5</v>
      </c>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222</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1" x14ac:dyDescent="0.2">
      <c r="A227" s="235">
        <v>14</v>
      </c>
      <c r="B227" s="236" t="s">
        <v>442</v>
      </c>
      <c r="C227" s="246" t="s">
        <v>443</v>
      </c>
      <c r="D227" s="237" t="s">
        <v>235</v>
      </c>
      <c r="E227" s="238">
        <v>36.774000000000001</v>
      </c>
      <c r="F227" s="239"/>
      <c r="G227" s="240">
        <f>ROUND(E227*F227,2)</f>
        <v>0</v>
      </c>
      <c r="H227" s="239"/>
      <c r="I227" s="240">
        <f>ROUND(E227*H227,2)</f>
        <v>0</v>
      </c>
      <c r="J227" s="239"/>
      <c r="K227" s="240">
        <f>ROUND(E227*J227,2)</f>
        <v>0</v>
      </c>
      <c r="L227" s="240">
        <v>12</v>
      </c>
      <c r="M227" s="240">
        <f>G227*(1+L227/100)</f>
        <v>0</v>
      </c>
      <c r="N227" s="238">
        <v>6.9999999999999999E-4</v>
      </c>
      <c r="O227" s="238">
        <f>ROUND(E227*N227,2)</f>
        <v>0.03</v>
      </c>
      <c r="P227" s="238">
        <v>0</v>
      </c>
      <c r="Q227" s="238">
        <f>ROUND(E227*P227,2)</f>
        <v>0</v>
      </c>
      <c r="R227" s="240"/>
      <c r="S227" s="240" t="s">
        <v>236</v>
      </c>
      <c r="T227" s="241" t="s">
        <v>237</v>
      </c>
      <c r="U227" s="224">
        <v>0</v>
      </c>
      <c r="V227" s="224">
        <f>ROUND(E227*U227,2)</f>
        <v>0</v>
      </c>
      <c r="W227" s="224"/>
      <c r="X227" s="224" t="s">
        <v>408</v>
      </c>
      <c r="Y227" s="224" t="s">
        <v>210</v>
      </c>
      <c r="Z227" s="214"/>
      <c r="AA227" s="214"/>
      <c r="AB227" s="214"/>
      <c r="AC227" s="214"/>
      <c r="AD227" s="214"/>
      <c r="AE227" s="214"/>
      <c r="AF227" s="214"/>
      <c r="AG227" s="214" t="s">
        <v>409</v>
      </c>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2" x14ac:dyDescent="0.2">
      <c r="A228" s="221"/>
      <c r="B228" s="222"/>
      <c r="C228" s="249" t="s">
        <v>444</v>
      </c>
      <c r="D228" s="225"/>
      <c r="E228" s="226"/>
      <c r="F228" s="224"/>
      <c r="G228" s="22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222</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49" t="s">
        <v>363</v>
      </c>
      <c r="D229" s="225"/>
      <c r="E229" s="226"/>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222</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49" t="s">
        <v>417</v>
      </c>
      <c r="D230" s="225"/>
      <c r="E230" s="226"/>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222</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49" t="s">
        <v>364</v>
      </c>
      <c r="D231" s="225"/>
      <c r="E231" s="226"/>
      <c r="F231" s="224"/>
      <c r="G231" s="224"/>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222</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21"/>
      <c r="B232" s="222"/>
      <c r="C232" s="249" t="s">
        <v>418</v>
      </c>
      <c r="D232" s="225"/>
      <c r="E232" s="226"/>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222</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49" t="s">
        <v>364</v>
      </c>
      <c r="D233" s="225"/>
      <c r="E233" s="226"/>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222</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x14ac:dyDescent="0.2">
      <c r="A234" s="221"/>
      <c r="B234" s="222"/>
      <c r="C234" s="249" t="s">
        <v>419</v>
      </c>
      <c r="D234" s="225"/>
      <c r="E234" s="226"/>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222</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49" t="s">
        <v>367</v>
      </c>
      <c r="D235" s="225"/>
      <c r="E235" s="226"/>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222</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49" t="s">
        <v>420</v>
      </c>
      <c r="D236" s="225"/>
      <c r="E236" s="226"/>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222</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21"/>
      <c r="B237" s="222"/>
      <c r="C237" s="249" t="s">
        <v>368</v>
      </c>
      <c r="D237" s="225"/>
      <c r="E237" s="226"/>
      <c r="F237" s="224"/>
      <c r="G237" s="224"/>
      <c r="H237" s="224"/>
      <c r="I237" s="224"/>
      <c r="J237" s="224"/>
      <c r="K237" s="224"/>
      <c r="L237" s="224"/>
      <c r="M237" s="224"/>
      <c r="N237" s="223"/>
      <c r="O237" s="223"/>
      <c r="P237" s="223"/>
      <c r="Q237" s="223"/>
      <c r="R237" s="224"/>
      <c r="S237" s="224"/>
      <c r="T237" s="224"/>
      <c r="U237" s="224"/>
      <c r="V237" s="224"/>
      <c r="W237" s="224"/>
      <c r="X237" s="224"/>
      <c r="Y237" s="224"/>
      <c r="Z237" s="214"/>
      <c r="AA237" s="214"/>
      <c r="AB237" s="214"/>
      <c r="AC237" s="214"/>
      <c r="AD237" s="214"/>
      <c r="AE237" s="214"/>
      <c r="AF237" s="214"/>
      <c r="AG237" s="214" t="s">
        <v>222</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
      <c r="A238" s="221"/>
      <c r="B238" s="222"/>
      <c r="C238" s="249" t="s">
        <v>421</v>
      </c>
      <c r="D238" s="225"/>
      <c r="E238" s="226"/>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222</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49" t="s">
        <v>369</v>
      </c>
      <c r="D239" s="225"/>
      <c r="E239" s="226"/>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222</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49" t="s">
        <v>422</v>
      </c>
      <c r="D240" s="225"/>
      <c r="E240" s="226"/>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222</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49" t="s">
        <v>367</v>
      </c>
      <c r="D241" s="225"/>
      <c r="E241" s="226"/>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222</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49" t="s">
        <v>420</v>
      </c>
      <c r="D242" s="225"/>
      <c r="E242" s="226"/>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222</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x14ac:dyDescent="0.2">
      <c r="A243" s="221"/>
      <c r="B243" s="222"/>
      <c r="C243" s="249" t="s">
        <v>370</v>
      </c>
      <c r="D243" s="225"/>
      <c r="E243" s="226"/>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222</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49" t="s">
        <v>423</v>
      </c>
      <c r="D244" s="225"/>
      <c r="E244" s="226"/>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222</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3" x14ac:dyDescent="0.2">
      <c r="A245" s="221"/>
      <c r="B245" s="222"/>
      <c r="C245" s="249" t="s">
        <v>371</v>
      </c>
      <c r="D245" s="225"/>
      <c r="E245" s="226"/>
      <c r="F245" s="224"/>
      <c r="G245" s="224"/>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222</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x14ac:dyDescent="0.2">
      <c r="A246" s="221"/>
      <c r="B246" s="222"/>
      <c r="C246" s="249" t="s">
        <v>424</v>
      </c>
      <c r="D246" s="225"/>
      <c r="E246" s="226"/>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222</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3" x14ac:dyDescent="0.2">
      <c r="A247" s="221"/>
      <c r="B247" s="222"/>
      <c r="C247" s="249" t="s">
        <v>445</v>
      </c>
      <c r="D247" s="225"/>
      <c r="E247" s="226"/>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222</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21"/>
      <c r="B248" s="222"/>
      <c r="C248" s="249" t="s">
        <v>446</v>
      </c>
      <c r="D248" s="225"/>
      <c r="E248" s="226">
        <v>36.770000000000003</v>
      </c>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222</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ht="33.75" outlineLevel="1" x14ac:dyDescent="0.2">
      <c r="A249" s="235">
        <v>15</v>
      </c>
      <c r="B249" s="236" t="s">
        <v>389</v>
      </c>
      <c r="C249" s="246" t="s">
        <v>390</v>
      </c>
      <c r="D249" s="237" t="s">
        <v>318</v>
      </c>
      <c r="E249" s="238">
        <v>368.71499999999997</v>
      </c>
      <c r="F249" s="239"/>
      <c r="G249" s="240">
        <f>ROUND(E249*F249,2)</f>
        <v>0</v>
      </c>
      <c r="H249" s="239"/>
      <c r="I249" s="240">
        <f>ROUND(E249*H249,2)</f>
        <v>0</v>
      </c>
      <c r="J249" s="239"/>
      <c r="K249" s="240">
        <f>ROUND(E249*J249,2)</f>
        <v>0</v>
      </c>
      <c r="L249" s="240">
        <v>12</v>
      </c>
      <c r="M249" s="240">
        <f>G249*(1+L249/100)</f>
        <v>0</v>
      </c>
      <c r="N249" s="238">
        <v>0</v>
      </c>
      <c r="O249" s="238">
        <f>ROUND(E249*N249,2)</f>
        <v>0</v>
      </c>
      <c r="P249" s="238">
        <v>0</v>
      </c>
      <c r="Q249" s="238">
        <f>ROUND(E249*P249,2)</f>
        <v>0</v>
      </c>
      <c r="R249" s="240"/>
      <c r="S249" s="240" t="s">
        <v>236</v>
      </c>
      <c r="T249" s="241" t="s">
        <v>237</v>
      </c>
      <c r="U249" s="224">
        <v>0</v>
      </c>
      <c r="V249" s="224">
        <f>ROUND(E249*U249,2)</f>
        <v>0</v>
      </c>
      <c r="W249" s="224"/>
      <c r="X249" s="224" t="s">
        <v>238</v>
      </c>
      <c r="Y249" s="224" t="s">
        <v>210</v>
      </c>
      <c r="Z249" s="214"/>
      <c r="AA249" s="214"/>
      <c r="AB249" s="214"/>
      <c r="AC249" s="214"/>
      <c r="AD249" s="214"/>
      <c r="AE249" s="214"/>
      <c r="AF249" s="214"/>
      <c r="AG249" s="214" t="s">
        <v>239</v>
      </c>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2" x14ac:dyDescent="0.2">
      <c r="A250" s="221"/>
      <c r="B250" s="222"/>
      <c r="C250" s="249" t="s">
        <v>391</v>
      </c>
      <c r="D250" s="225"/>
      <c r="E250" s="226"/>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222</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49" t="s">
        <v>358</v>
      </c>
      <c r="D251" s="225"/>
      <c r="E251" s="226"/>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222</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3" x14ac:dyDescent="0.2">
      <c r="A252" s="221"/>
      <c r="B252" s="222"/>
      <c r="C252" s="249" t="s">
        <v>392</v>
      </c>
      <c r="D252" s="225"/>
      <c r="E252" s="226"/>
      <c r="F252" s="224"/>
      <c r="G252" s="224"/>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222</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3" x14ac:dyDescent="0.2">
      <c r="A253" s="221"/>
      <c r="B253" s="222"/>
      <c r="C253" s="249" t="s">
        <v>359</v>
      </c>
      <c r="D253" s="225"/>
      <c r="E253" s="226"/>
      <c r="F253" s="224"/>
      <c r="G253" s="224"/>
      <c r="H253" s="224"/>
      <c r="I253" s="224"/>
      <c r="J253" s="224"/>
      <c r="K253" s="224"/>
      <c r="L253" s="224"/>
      <c r="M253" s="224"/>
      <c r="N253" s="223"/>
      <c r="O253" s="223"/>
      <c r="P253" s="223"/>
      <c r="Q253" s="223"/>
      <c r="R253" s="224"/>
      <c r="S253" s="224"/>
      <c r="T253" s="224"/>
      <c r="U253" s="224"/>
      <c r="V253" s="224"/>
      <c r="W253" s="224"/>
      <c r="X253" s="224"/>
      <c r="Y253" s="224"/>
      <c r="Z253" s="214"/>
      <c r="AA253" s="214"/>
      <c r="AB253" s="214"/>
      <c r="AC253" s="214"/>
      <c r="AD253" s="214"/>
      <c r="AE253" s="214"/>
      <c r="AF253" s="214"/>
      <c r="AG253" s="214" t="s">
        <v>222</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3" x14ac:dyDescent="0.2">
      <c r="A254" s="221"/>
      <c r="B254" s="222"/>
      <c r="C254" s="249" t="s">
        <v>393</v>
      </c>
      <c r="D254" s="225"/>
      <c r="E254" s="226"/>
      <c r="F254" s="224"/>
      <c r="G254" s="224"/>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222</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21"/>
      <c r="B255" s="222"/>
      <c r="C255" s="249" t="s">
        <v>360</v>
      </c>
      <c r="D255" s="225"/>
      <c r="E255" s="226"/>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222</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49" t="s">
        <v>394</v>
      </c>
      <c r="D256" s="225"/>
      <c r="E256" s="226"/>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222</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21"/>
      <c r="B257" s="222"/>
      <c r="C257" s="249" t="s">
        <v>361</v>
      </c>
      <c r="D257" s="225"/>
      <c r="E257" s="226"/>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222</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49" t="s">
        <v>395</v>
      </c>
      <c r="D258" s="225"/>
      <c r="E258" s="226"/>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222</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3" x14ac:dyDescent="0.2">
      <c r="A259" s="221"/>
      <c r="B259" s="222"/>
      <c r="C259" s="249" t="s">
        <v>362</v>
      </c>
      <c r="D259" s="225"/>
      <c r="E259" s="226"/>
      <c r="F259" s="224"/>
      <c r="G259" s="224"/>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222</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3" x14ac:dyDescent="0.2">
      <c r="A260" s="221"/>
      <c r="B260" s="222"/>
      <c r="C260" s="249" t="s">
        <v>396</v>
      </c>
      <c r="D260" s="225"/>
      <c r="E260" s="226"/>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222</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49" t="s">
        <v>363</v>
      </c>
      <c r="D261" s="225"/>
      <c r="E261" s="226"/>
      <c r="F261" s="224"/>
      <c r="G261" s="224"/>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222</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3" x14ac:dyDescent="0.2">
      <c r="A262" s="221"/>
      <c r="B262" s="222"/>
      <c r="C262" s="249" t="s">
        <v>397</v>
      </c>
      <c r="D262" s="225"/>
      <c r="E262" s="226"/>
      <c r="F262" s="224"/>
      <c r="G262" s="224"/>
      <c r="H262" s="224"/>
      <c r="I262" s="224"/>
      <c r="J262" s="224"/>
      <c r="K262" s="224"/>
      <c r="L262" s="224"/>
      <c r="M262" s="224"/>
      <c r="N262" s="223"/>
      <c r="O262" s="223"/>
      <c r="P262" s="223"/>
      <c r="Q262" s="223"/>
      <c r="R262" s="224"/>
      <c r="S262" s="224"/>
      <c r="T262" s="224"/>
      <c r="U262" s="224"/>
      <c r="V262" s="224"/>
      <c r="W262" s="224"/>
      <c r="X262" s="224"/>
      <c r="Y262" s="224"/>
      <c r="Z262" s="214"/>
      <c r="AA262" s="214"/>
      <c r="AB262" s="214"/>
      <c r="AC262" s="214"/>
      <c r="AD262" s="214"/>
      <c r="AE262" s="214"/>
      <c r="AF262" s="214"/>
      <c r="AG262" s="214" t="s">
        <v>222</v>
      </c>
      <c r="AH262" s="214">
        <v>0</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3" x14ac:dyDescent="0.2">
      <c r="A263" s="221"/>
      <c r="B263" s="222"/>
      <c r="C263" s="249" t="s">
        <v>364</v>
      </c>
      <c r="D263" s="225"/>
      <c r="E263" s="226"/>
      <c r="F263" s="224"/>
      <c r="G263" s="224"/>
      <c r="H263" s="224"/>
      <c r="I263" s="224"/>
      <c r="J263" s="224"/>
      <c r="K263" s="224"/>
      <c r="L263" s="224"/>
      <c r="M263" s="224"/>
      <c r="N263" s="223"/>
      <c r="O263" s="223"/>
      <c r="P263" s="223"/>
      <c r="Q263" s="223"/>
      <c r="R263" s="224"/>
      <c r="S263" s="224"/>
      <c r="T263" s="224"/>
      <c r="U263" s="224"/>
      <c r="V263" s="224"/>
      <c r="W263" s="224"/>
      <c r="X263" s="224"/>
      <c r="Y263" s="224"/>
      <c r="Z263" s="214"/>
      <c r="AA263" s="214"/>
      <c r="AB263" s="214"/>
      <c r="AC263" s="214"/>
      <c r="AD263" s="214"/>
      <c r="AE263" s="214"/>
      <c r="AF263" s="214"/>
      <c r="AG263" s="214" t="s">
        <v>222</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3" x14ac:dyDescent="0.2">
      <c r="A264" s="221"/>
      <c r="B264" s="222"/>
      <c r="C264" s="249" t="s">
        <v>398</v>
      </c>
      <c r="D264" s="225"/>
      <c r="E264" s="226"/>
      <c r="F264" s="224"/>
      <c r="G264" s="224"/>
      <c r="H264" s="224"/>
      <c r="I264" s="224"/>
      <c r="J264" s="224"/>
      <c r="K264" s="224"/>
      <c r="L264" s="224"/>
      <c r="M264" s="224"/>
      <c r="N264" s="223"/>
      <c r="O264" s="223"/>
      <c r="P264" s="223"/>
      <c r="Q264" s="223"/>
      <c r="R264" s="224"/>
      <c r="S264" s="224"/>
      <c r="T264" s="224"/>
      <c r="U264" s="224"/>
      <c r="V264" s="224"/>
      <c r="W264" s="224"/>
      <c r="X264" s="224"/>
      <c r="Y264" s="224"/>
      <c r="Z264" s="214"/>
      <c r="AA264" s="214"/>
      <c r="AB264" s="214"/>
      <c r="AC264" s="214"/>
      <c r="AD264" s="214"/>
      <c r="AE264" s="214"/>
      <c r="AF264" s="214"/>
      <c r="AG264" s="214" t="s">
        <v>222</v>
      </c>
      <c r="AH264" s="214">
        <v>0</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21"/>
      <c r="B265" s="222"/>
      <c r="C265" s="249" t="s">
        <v>364</v>
      </c>
      <c r="D265" s="225"/>
      <c r="E265" s="226"/>
      <c r="F265" s="224"/>
      <c r="G265" s="224"/>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222</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3" x14ac:dyDescent="0.2">
      <c r="A266" s="221"/>
      <c r="B266" s="222"/>
      <c r="C266" s="249" t="s">
        <v>399</v>
      </c>
      <c r="D266" s="225"/>
      <c r="E266" s="226"/>
      <c r="F266" s="224"/>
      <c r="G266" s="224"/>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222</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3" x14ac:dyDescent="0.2">
      <c r="A267" s="221"/>
      <c r="B267" s="222"/>
      <c r="C267" s="249" t="s">
        <v>367</v>
      </c>
      <c r="D267" s="225"/>
      <c r="E267" s="226"/>
      <c r="F267" s="224"/>
      <c r="G267" s="224"/>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222</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3" x14ac:dyDescent="0.2">
      <c r="A268" s="221"/>
      <c r="B268" s="222"/>
      <c r="C268" s="249" t="s">
        <v>400</v>
      </c>
      <c r="D268" s="225"/>
      <c r="E268" s="226"/>
      <c r="F268" s="224"/>
      <c r="G268" s="224"/>
      <c r="H268" s="224"/>
      <c r="I268" s="224"/>
      <c r="J268" s="224"/>
      <c r="K268" s="224"/>
      <c r="L268" s="224"/>
      <c r="M268" s="224"/>
      <c r="N268" s="223"/>
      <c r="O268" s="223"/>
      <c r="P268" s="223"/>
      <c r="Q268" s="223"/>
      <c r="R268" s="224"/>
      <c r="S268" s="224"/>
      <c r="T268" s="224"/>
      <c r="U268" s="224"/>
      <c r="V268" s="224"/>
      <c r="W268" s="224"/>
      <c r="X268" s="224"/>
      <c r="Y268" s="224"/>
      <c r="Z268" s="214"/>
      <c r="AA268" s="214"/>
      <c r="AB268" s="214"/>
      <c r="AC268" s="214"/>
      <c r="AD268" s="214"/>
      <c r="AE268" s="214"/>
      <c r="AF268" s="214"/>
      <c r="AG268" s="214" t="s">
        <v>222</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3" x14ac:dyDescent="0.2">
      <c r="A269" s="221"/>
      <c r="B269" s="222"/>
      <c r="C269" s="249" t="s">
        <v>368</v>
      </c>
      <c r="D269" s="225"/>
      <c r="E269" s="226"/>
      <c r="F269" s="224"/>
      <c r="G269" s="224"/>
      <c r="H269" s="224"/>
      <c r="I269" s="224"/>
      <c r="J269" s="224"/>
      <c r="K269" s="224"/>
      <c r="L269" s="224"/>
      <c r="M269" s="224"/>
      <c r="N269" s="223"/>
      <c r="O269" s="223"/>
      <c r="P269" s="223"/>
      <c r="Q269" s="223"/>
      <c r="R269" s="224"/>
      <c r="S269" s="224"/>
      <c r="T269" s="224"/>
      <c r="U269" s="224"/>
      <c r="V269" s="224"/>
      <c r="W269" s="224"/>
      <c r="X269" s="224"/>
      <c r="Y269" s="224"/>
      <c r="Z269" s="214"/>
      <c r="AA269" s="214"/>
      <c r="AB269" s="214"/>
      <c r="AC269" s="214"/>
      <c r="AD269" s="214"/>
      <c r="AE269" s="214"/>
      <c r="AF269" s="214"/>
      <c r="AG269" s="214" t="s">
        <v>222</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3" x14ac:dyDescent="0.2">
      <c r="A270" s="221"/>
      <c r="B270" s="222"/>
      <c r="C270" s="249" t="s">
        <v>401</v>
      </c>
      <c r="D270" s="225"/>
      <c r="E270" s="226"/>
      <c r="F270" s="224"/>
      <c r="G270" s="224"/>
      <c r="H270" s="224"/>
      <c r="I270" s="224"/>
      <c r="J270" s="224"/>
      <c r="K270" s="224"/>
      <c r="L270" s="224"/>
      <c r="M270" s="224"/>
      <c r="N270" s="223"/>
      <c r="O270" s="223"/>
      <c r="P270" s="223"/>
      <c r="Q270" s="223"/>
      <c r="R270" s="224"/>
      <c r="S270" s="224"/>
      <c r="T270" s="224"/>
      <c r="U270" s="224"/>
      <c r="V270" s="224"/>
      <c r="W270" s="224"/>
      <c r="X270" s="224"/>
      <c r="Y270" s="224"/>
      <c r="Z270" s="214"/>
      <c r="AA270" s="214"/>
      <c r="AB270" s="214"/>
      <c r="AC270" s="214"/>
      <c r="AD270" s="214"/>
      <c r="AE270" s="214"/>
      <c r="AF270" s="214"/>
      <c r="AG270" s="214" t="s">
        <v>222</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21"/>
      <c r="B271" s="222"/>
      <c r="C271" s="249" t="s">
        <v>369</v>
      </c>
      <c r="D271" s="225"/>
      <c r="E271" s="226"/>
      <c r="F271" s="224"/>
      <c r="G271" s="224"/>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222</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21"/>
      <c r="B272" s="222"/>
      <c r="C272" s="249" t="s">
        <v>402</v>
      </c>
      <c r="D272" s="225"/>
      <c r="E272" s="226"/>
      <c r="F272" s="224"/>
      <c r="G272" s="224"/>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222</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3" x14ac:dyDescent="0.2">
      <c r="A273" s="221"/>
      <c r="B273" s="222"/>
      <c r="C273" s="249" t="s">
        <v>367</v>
      </c>
      <c r="D273" s="225"/>
      <c r="E273" s="226"/>
      <c r="F273" s="224"/>
      <c r="G273" s="224"/>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222</v>
      </c>
      <c r="AH273" s="214">
        <v>0</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3" x14ac:dyDescent="0.2">
      <c r="A274" s="221"/>
      <c r="B274" s="222"/>
      <c r="C274" s="249" t="s">
        <v>400</v>
      </c>
      <c r="D274" s="225"/>
      <c r="E274" s="226"/>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222</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49" t="s">
        <v>370</v>
      </c>
      <c r="D275" s="225"/>
      <c r="E275" s="226"/>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222</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49" t="s">
        <v>403</v>
      </c>
      <c r="D276" s="225"/>
      <c r="E276" s="226"/>
      <c r="F276" s="224"/>
      <c r="G276" s="224"/>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222</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3" x14ac:dyDescent="0.2">
      <c r="A277" s="221"/>
      <c r="B277" s="222"/>
      <c r="C277" s="249" t="s">
        <v>371</v>
      </c>
      <c r="D277" s="225"/>
      <c r="E277" s="226"/>
      <c r="F277" s="224"/>
      <c r="G277" s="224"/>
      <c r="H277" s="224"/>
      <c r="I277" s="224"/>
      <c r="J277" s="224"/>
      <c r="K277" s="224"/>
      <c r="L277" s="224"/>
      <c r="M277" s="224"/>
      <c r="N277" s="223"/>
      <c r="O277" s="223"/>
      <c r="P277" s="223"/>
      <c r="Q277" s="223"/>
      <c r="R277" s="224"/>
      <c r="S277" s="224"/>
      <c r="T277" s="224"/>
      <c r="U277" s="224"/>
      <c r="V277" s="224"/>
      <c r="W277" s="224"/>
      <c r="X277" s="224"/>
      <c r="Y277" s="224"/>
      <c r="Z277" s="214"/>
      <c r="AA277" s="214"/>
      <c r="AB277" s="214"/>
      <c r="AC277" s="214"/>
      <c r="AD277" s="214"/>
      <c r="AE277" s="214"/>
      <c r="AF277" s="214"/>
      <c r="AG277" s="214" t="s">
        <v>222</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3" x14ac:dyDescent="0.2">
      <c r="A278" s="221"/>
      <c r="B278" s="222"/>
      <c r="C278" s="249" t="s">
        <v>404</v>
      </c>
      <c r="D278" s="225"/>
      <c r="E278" s="226"/>
      <c r="F278" s="224"/>
      <c r="G278" s="224"/>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222</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x14ac:dyDescent="0.2">
      <c r="A279" s="221"/>
      <c r="B279" s="222"/>
      <c r="C279" s="249" t="s">
        <v>405</v>
      </c>
      <c r="D279" s="225"/>
      <c r="E279" s="226">
        <v>368.71</v>
      </c>
      <c r="F279" s="224"/>
      <c r="G279" s="224"/>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222</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1" x14ac:dyDescent="0.2">
      <c r="A280" s="235">
        <v>16</v>
      </c>
      <c r="B280" s="236" t="s">
        <v>447</v>
      </c>
      <c r="C280" s="246" t="s">
        <v>448</v>
      </c>
      <c r="D280" s="237" t="s">
        <v>318</v>
      </c>
      <c r="E280" s="238">
        <v>405.58699999999999</v>
      </c>
      <c r="F280" s="239"/>
      <c r="G280" s="240">
        <f>ROUND(E280*F280,2)</f>
        <v>0</v>
      </c>
      <c r="H280" s="239"/>
      <c r="I280" s="240">
        <f>ROUND(E280*H280,2)</f>
        <v>0</v>
      </c>
      <c r="J280" s="239"/>
      <c r="K280" s="240">
        <f>ROUND(E280*J280,2)</f>
        <v>0</v>
      </c>
      <c r="L280" s="240">
        <v>12</v>
      </c>
      <c r="M280" s="240">
        <f>G280*(1+L280/100)</f>
        <v>0</v>
      </c>
      <c r="N280" s="238">
        <v>4.0000000000000003E-5</v>
      </c>
      <c r="O280" s="238">
        <f>ROUND(E280*N280,2)</f>
        <v>0.02</v>
      </c>
      <c r="P280" s="238">
        <v>0</v>
      </c>
      <c r="Q280" s="238">
        <f>ROUND(E280*P280,2)</f>
        <v>0</v>
      </c>
      <c r="R280" s="240"/>
      <c r="S280" s="240" t="s">
        <v>236</v>
      </c>
      <c r="T280" s="241" t="s">
        <v>237</v>
      </c>
      <c r="U280" s="224">
        <v>0</v>
      </c>
      <c r="V280" s="224">
        <f>ROUND(E280*U280,2)</f>
        <v>0</v>
      </c>
      <c r="W280" s="224"/>
      <c r="X280" s="224" t="s">
        <v>408</v>
      </c>
      <c r="Y280" s="224" t="s">
        <v>210</v>
      </c>
      <c r="Z280" s="214"/>
      <c r="AA280" s="214"/>
      <c r="AB280" s="214"/>
      <c r="AC280" s="214"/>
      <c r="AD280" s="214"/>
      <c r="AE280" s="214"/>
      <c r="AF280" s="214"/>
      <c r="AG280" s="214" t="s">
        <v>409</v>
      </c>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2" x14ac:dyDescent="0.2">
      <c r="A281" s="221"/>
      <c r="B281" s="222"/>
      <c r="C281" s="249" t="s">
        <v>410</v>
      </c>
      <c r="D281" s="225"/>
      <c r="E281" s="226"/>
      <c r="F281" s="224"/>
      <c r="G281" s="224"/>
      <c r="H281" s="224"/>
      <c r="I281" s="224"/>
      <c r="J281" s="224"/>
      <c r="K281" s="224"/>
      <c r="L281" s="224"/>
      <c r="M281" s="224"/>
      <c r="N281" s="223"/>
      <c r="O281" s="223"/>
      <c r="P281" s="223"/>
      <c r="Q281" s="223"/>
      <c r="R281" s="224"/>
      <c r="S281" s="224"/>
      <c r="T281" s="224"/>
      <c r="U281" s="224"/>
      <c r="V281" s="224"/>
      <c r="W281" s="224"/>
      <c r="X281" s="224"/>
      <c r="Y281" s="224"/>
      <c r="Z281" s="214"/>
      <c r="AA281" s="214"/>
      <c r="AB281" s="214"/>
      <c r="AC281" s="214"/>
      <c r="AD281" s="214"/>
      <c r="AE281" s="214"/>
      <c r="AF281" s="214"/>
      <c r="AG281" s="214" t="s">
        <v>222</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3" x14ac:dyDescent="0.2">
      <c r="A282" s="221"/>
      <c r="B282" s="222"/>
      <c r="C282" s="249" t="s">
        <v>411</v>
      </c>
      <c r="D282" s="225"/>
      <c r="E282" s="226">
        <v>405.59</v>
      </c>
      <c r="F282" s="224"/>
      <c r="G282" s="224"/>
      <c r="H282" s="224"/>
      <c r="I282" s="224"/>
      <c r="J282" s="224"/>
      <c r="K282" s="224"/>
      <c r="L282" s="224"/>
      <c r="M282" s="224"/>
      <c r="N282" s="223"/>
      <c r="O282" s="223"/>
      <c r="P282" s="223"/>
      <c r="Q282" s="223"/>
      <c r="R282" s="224"/>
      <c r="S282" s="224"/>
      <c r="T282" s="224"/>
      <c r="U282" s="224"/>
      <c r="V282" s="224"/>
      <c r="W282" s="224"/>
      <c r="X282" s="224"/>
      <c r="Y282" s="224"/>
      <c r="Z282" s="214"/>
      <c r="AA282" s="214"/>
      <c r="AB282" s="214"/>
      <c r="AC282" s="214"/>
      <c r="AD282" s="214"/>
      <c r="AE282" s="214"/>
      <c r="AF282" s="214"/>
      <c r="AG282" s="214" t="s">
        <v>222</v>
      </c>
      <c r="AH282" s="214">
        <v>0</v>
      </c>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ht="22.5" outlineLevel="1" x14ac:dyDescent="0.2">
      <c r="A283" s="235">
        <v>17</v>
      </c>
      <c r="B283" s="236" t="s">
        <v>449</v>
      </c>
      <c r="C283" s="246" t="s">
        <v>450</v>
      </c>
      <c r="D283" s="237" t="s">
        <v>235</v>
      </c>
      <c r="E283" s="238">
        <v>208.25299999999999</v>
      </c>
      <c r="F283" s="239"/>
      <c r="G283" s="240">
        <f>ROUND(E283*F283,2)</f>
        <v>0</v>
      </c>
      <c r="H283" s="239"/>
      <c r="I283" s="240">
        <f>ROUND(E283*H283,2)</f>
        <v>0</v>
      </c>
      <c r="J283" s="239"/>
      <c r="K283" s="240">
        <f>ROUND(E283*J283,2)</f>
        <v>0</v>
      </c>
      <c r="L283" s="240">
        <v>12</v>
      </c>
      <c r="M283" s="240">
        <f>G283*(1+L283/100)</f>
        <v>0</v>
      </c>
      <c r="N283" s="238">
        <v>0</v>
      </c>
      <c r="O283" s="238">
        <f>ROUND(E283*N283,2)</f>
        <v>0</v>
      </c>
      <c r="P283" s="238">
        <v>1.0000000000000001E-5</v>
      </c>
      <c r="Q283" s="238">
        <f>ROUND(E283*P283,2)</f>
        <v>0</v>
      </c>
      <c r="R283" s="240"/>
      <c r="S283" s="240" t="s">
        <v>236</v>
      </c>
      <c r="T283" s="241" t="s">
        <v>237</v>
      </c>
      <c r="U283" s="224">
        <v>0</v>
      </c>
      <c r="V283" s="224">
        <f>ROUND(E283*U283,2)</f>
        <v>0</v>
      </c>
      <c r="W283" s="224"/>
      <c r="X283" s="224" t="s">
        <v>238</v>
      </c>
      <c r="Y283" s="224" t="s">
        <v>210</v>
      </c>
      <c r="Z283" s="214"/>
      <c r="AA283" s="214"/>
      <c r="AB283" s="214"/>
      <c r="AC283" s="214"/>
      <c r="AD283" s="214"/>
      <c r="AE283" s="214"/>
      <c r="AF283" s="214"/>
      <c r="AG283" s="214" t="s">
        <v>239</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2" x14ac:dyDescent="0.2">
      <c r="A284" s="221"/>
      <c r="B284" s="222"/>
      <c r="C284" s="249" t="s">
        <v>357</v>
      </c>
      <c r="D284" s="225"/>
      <c r="E284" s="226"/>
      <c r="F284" s="224"/>
      <c r="G284" s="224"/>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222</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3" x14ac:dyDescent="0.2">
      <c r="A285" s="221"/>
      <c r="B285" s="222"/>
      <c r="C285" s="249" t="s">
        <v>358</v>
      </c>
      <c r="D285" s="225"/>
      <c r="E285" s="226"/>
      <c r="F285" s="224"/>
      <c r="G285" s="224"/>
      <c r="H285" s="224"/>
      <c r="I285" s="224"/>
      <c r="J285" s="224"/>
      <c r="K285" s="224"/>
      <c r="L285" s="224"/>
      <c r="M285" s="224"/>
      <c r="N285" s="223"/>
      <c r="O285" s="223"/>
      <c r="P285" s="223"/>
      <c r="Q285" s="223"/>
      <c r="R285" s="224"/>
      <c r="S285" s="224"/>
      <c r="T285" s="224"/>
      <c r="U285" s="224"/>
      <c r="V285" s="224"/>
      <c r="W285" s="224"/>
      <c r="X285" s="224"/>
      <c r="Y285" s="224"/>
      <c r="Z285" s="214"/>
      <c r="AA285" s="214"/>
      <c r="AB285" s="214"/>
      <c r="AC285" s="214"/>
      <c r="AD285" s="214"/>
      <c r="AE285" s="214"/>
      <c r="AF285" s="214"/>
      <c r="AG285" s="214" t="s">
        <v>222</v>
      </c>
      <c r="AH285" s="214">
        <v>0</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x14ac:dyDescent="0.2">
      <c r="A286" s="221"/>
      <c r="B286" s="222"/>
      <c r="C286" s="249" t="s">
        <v>248</v>
      </c>
      <c r="D286" s="225"/>
      <c r="E286" s="226"/>
      <c r="F286" s="224"/>
      <c r="G286" s="22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222</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3" x14ac:dyDescent="0.2">
      <c r="A287" s="221"/>
      <c r="B287" s="222"/>
      <c r="C287" s="249" t="s">
        <v>359</v>
      </c>
      <c r="D287" s="225"/>
      <c r="E287" s="226"/>
      <c r="F287" s="224"/>
      <c r="G287" s="224"/>
      <c r="H287" s="224"/>
      <c r="I287" s="224"/>
      <c r="J287" s="224"/>
      <c r="K287" s="224"/>
      <c r="L287" s="224"/>
      <c r="M287" s="224"/>
      <c r="N287" s="223"/>
      <c r="O287" s="223"/>
      <c r="P287" s="223"/>
      <c r="Q287" s="223"/>
      <c r="R287" s="224"/>
      <c r="S287" s="224"/>
      <c r="T287" s="224"/>
      <c r="U287" s="224"/>
      <c r="V287" s="224"/>
      <c r="W287" s="224"/>
      <c r="X287" s="224"/>
      <c r="Y287" s="224"/>
      <c r="Z287" s="214"/>
      <c r="AA287" s="214"/>
      <c r="AB287" s="214"/>
      <c r="AC287" s="214"/>
      <c r="AD287" s="214"/>
      <c r="AE287" s="214"/>
      <c r="AF287" s="214"/>
      <c r="AG287" s="214" t="s">
        <v>222</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x14ac:dyDescent="0.2">
      <c r="A288" s="221"/>
      <c r="B288" s="222"/>
      <c r="C288" s="249" t="s">
        <v>250</v>
      </c>
      <c r="D288" s="225"/>
      <c r="E288" s="226"/>
      <c r="F288" s="224"/>
      <c r="G288" s="224"/>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222</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49" t="s">
        <v>360</v>
      </c>
      <c r="D289" s="225"/>
      <c r="E289" s="226"/>
      <c r="F289" s="224"/>
      <c r="G289" s="224"/>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222</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3" x14ac:dyDescent="0.2">
      <c r="A290" s="221"/>
      <c r="B290" s="222"/>
      <c r="C290" s="249" t="s">
        <v>252</v>
      </c>
      <c r="D290" s="225"/>
      <c r="E290" s="226"/>
      <c r="F290" s="224"/>
      <c r="G290" s="224"/>
      <c r="H290" s="224"/>
      <c r="I290" s="224"/>
      <c r="J290" s="224"/>
      <c r="K290" s="224"/>
      <c r="L290" s="224"/>
      <c r="M290" s="224"/>
      <c r="N290" s="223"/>
      <c r="O290" s="223"/>
      <c r="P290" s="223"/>
      <c r="Q290" s="223"/>
      <c r="R290" s="224"/>
      <c r="S290" s="224"/>
      <c r="T290" s="224"/>
      <c r="U290" s="224"/>
      <c r="V290" s="224"/>
      <c r="W290" s="224"/>
      <c r="X290" s="224"/>
      <c r="Y290" s="224"/>
      <c r="Z290" s="214"/>
      <c r="AA290" s="214"/>
      <c r="AB290" s="214"/>
      <c r="AC290" s="214"/>
      <c r="AD290" s="214"/>
      <c r="AE290" s="214"/>
      <c r="AF290" s="214"/>
      <c r="AG290" s="214" t="s">
        <v>222</v>
      </c>
      <c r="AH290" s="214">
        <v>0</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3" x14ac:dyDescent="0.2">
      <c r="A291" s="221"/>
      <c r="B291" s="222"/>
      <c r="C291" s="249" t="s">
        <v>361</v>
      </c>
      <c r="D291" s="225"/>
      <c r="E291" s="226"/>
      <c r="F291" s="224"/>
      <c r="G291" s="224"/>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222</v>
      </c>
      <c r="AH291" s="214">
        <v>0</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3" x14ac:dyDescent="0.2">
      <c r="A292" s="221"/>
      <c r="B292" s="222"/>
      <c r="C292" s="249" t="s">
        <v>254</v>
      </c>
      <c r="D292" s="225"/>
      <c r="E292" s="226"/>
      <c r="F292" s="224"/>
      <c r="G292" s="224"/>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222</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x14ac:dyDescent="0.2">
      <c r="A293" s="221"/>
      <c r="B293" s="222"/>
      <c r="C293" s="249" t="s">
        <v>362</v>
      </c>
      <c r="D293" s="225"/>
      <c r="E293" s="226"/>
      <c r="F293" s="224"/>
      <c r="G293" s="224"/>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222</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3" x14ac:dyDescent="0.2">
      <c r="A294" s="221"/>
      <c r="B294" s="222"/>
      <c r="C294" s="249" t="s">
        <v>279</v>
      </c>
      <c r="D294" s="225"/>
      <c r="E294" s="226"/>
      <c r="F294" s="224"/>
      <c r="G294" s="224"/>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222</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3" x14ac:dyDescent="0.2">
      <c r="A295" s="221"/>
      <c r="B295" s="222"/>
      <c r="C295" s="249" t="s">
        <v>363</v>
      </c>
      <c r="D295" s="225"/>
      <c r="E295" s="226"/>
      <c r="F295" s="224"/>
      <c r="G295" s="224"/>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222</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3" x14ac:dyDescent="0.2">
      <c r="A296" s="221"/>
      <c r="B296" s="222"/>
      <c r="C296" s="249" t="s">
        <v>261</v>
      </c>
      <c r="D296" s="225"/>
      <c r="E296" s="226"/>
      <c r="F296" s="224"/>
      <c r="G296" s="224"/>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222</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3" x14ac:dyDescent="0.2">
      <c r="A297" s="221"/>
      <c r="B297" s="222"/>
      <c r="C297" s="249" t="s">
        <v>364</v>
      </c>
      <c r="D297" s="225"/>
      <c r="E297" s="226"/>
      <c r="F297" s="224"/>
      <c r="G297" s="224"/>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222</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3" x14ac:dyDescent="0.2">
      <c r="A298" s="221"/>
      <c r="B298" s="222"/>
      <c r="C298" s="249" t="s">
        <v>365</v>
      </c>
      <c r="D298" s="225"/>
      <c r="E298" s="226"/>
      <c r="F298" s="224"/>
      <c r="G298" s="224"/>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222</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3" x14ac:dyDescent="0.2">
      <c r="A299" s="221"/>
      <c r="B299" s="222"/>
      <c r="C299" s="249" t="s">
        <v>364</v>
      </c>
      <c r="D299" s="225"/>
      <c r="E299" s="226"/>
      <c r="F299" s="224"/>
      <c r="G299" s="224"/>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222</v>
      </c>
      <c r="AH299" s="214">
        <v>0</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3" x14ac:dyDescent="0.2">
      <c r="A300" s="221"/>
      <c r="B300" s="222"/>
      <c r="C300" s="249" t="s">
        <v>366</v>
      </c>
      <c r="D300" s="225"/>
      <c r="E300" s="226"/>
      <c r="F300" s="224"/>
      <c r="G300" s="224"/>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222</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3" x14ac:dyDescent="0.2">
      <c r="A301" s="221"/>
      <c r="B301" s="222"/>
      <c r="C301" s="249" t="s">
        <v>367</v>
      </c>
      <c r="D301" s="225"/>
      <c r="E301" s="226"/>
      <c r="F301" s="224"/>
      <c r="G301" s="224"/>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222</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3" x14ac:dyDescent="0.2">
      <c r="A302" s="221"/>
      <c r="B302" s="222"/>
      <c r="C302" s="249" t="s">
        <v>273</v>
      </c>
      <c r="D302" s="225"/>
      <c r="E302" s="226"/>
      <c r="F302" s="224"/>
      <c r="G302" s="224"/>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222</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3" x14ac:dyDescent="0.2">
      <c r="A303" s="221"/>
      <c r="B303" s="222"/>
      <c r="C303" s="249" t="s">
        <v>368</v>
      </c>
      <c r="D303" s="225"/>
      <c r="E303" s="226"/>
      <c r="F303" s="224"/>
      <c r="G303" s="224"/>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222</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3" x14ac:dyDescent="0.2">
      <c r="A304" s="221"/>
      <c r="B304" s="222"/>
      <c r="C304" s="249" t="s">
        <v>263</v>
      </c>
      <c r="D304" s="225"/>
      <c r="E304" s="226"/>
      <c r="F304" s="224"/>
      <c r="G304" s="224"/>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222</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3" x14ac:dyDescent="0.2">
      <c r="A305" s="221"/>
      <c r="B305" s="222"/>
      <c r="C305" s="249" t="s">
        <v>369</v>
      </c>
      <c r="D305" s="225"/>
      <c r="E305" s="226"/>
      <c r="F305" s="224"/>
      <c r="G305" s="224"/>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222</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3" x14ac:dyDescent="0.2">
      <c r="A306" s="221"/>
      <c r="B306" s="222"/>
      <c r="C306" s="249" t="s">
        <v>265</v>
      </c>
      <c r="D306" s="225"/>
      <c r="E306" s="226"/>
      <c r="F306" s="224"/>
      <c r="G306" s="22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222</v>
      </c>
      <c r="AH306" s="214">
        <v>0</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3" x14ac:dyDescent="0.2">
      <c r="A307" s="221"/>
      <c r="B307" s="222"/>
      <c r="C307" s="249" t="s">
        <v>367</v>
      </c>
      <c r="D307" s="225"/>
      <c r="E307" s="226"/>
      <c r="F307" s="224"/>
      <c r="G307" s="224"/>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222</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21"/>
      <c r="B308" s="222"/>
      <c r="C308" s="249" t="s">
        <v>273</v>
      </c>
      <c r="D308" s="225"/>
      <c r="E308" s="226"/>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222</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49" t="s">
        <v>370</v>
      </c>
      <c r="D309" s="225"/>
      <c r="E309" s="226"/>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222</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49" t="s">
        <v>256</v>
      </c>
      <c r="D310" s="225"/>
      <c r="E310" s="226"/>
      <c r="F310" s="224"/>
      <c r="G310" s="224"/>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222</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49" t="s">
        <v>371</v>
      </c>
      <c r="D311" s="225"/>
      <c r="E311" s="226"/>
      <c r="F311" s="224"/>
      <c r="G311" s="224"/>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222</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x14ac:dyDescent="0.2">
      <c r="A312" s="221"/>
      <c r="B312" s="222"/>
      <c r="C312" s="249" t="s">
        <v>267</v>
      </c>
      <c r="D312" s="225"/>
      <c r="E312" s="226"/>
      <c r="F312" s="224"/>
      <c r="G312" s="224"/>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222</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
      <c r="A313" s="221"/>
      <c r="B313" s="222"/>
      <c r="C313" s="249" t="s">
        <v>372</v>
      </c>
      <c r="D313" s="225"/>
      <c r="E313" s="226">
        <v>208.25</v>
      </c>
      <c r="F313" s="224"/>
      <c r="G313" s="224"/>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222</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x14ac:dyDescent="0.2">
      <c r="A314" s="228" t="s">
        <v>202</v>
      </c>
      <c r="B314" s="229" t="s">
        <v>153</v>
      </c>
      <c r="C314" s="245" t="s">
        <v>154</v>
      </c>
      <c r="D314" s="230"/>
      <c r="E314" s="231"/>
      <c r="F314" s="232"/>
      <c r="G314" s="232">
        <f>SUMIF(AG315:AG315,"&lt;&gt;NOR",G315:G315)</f>
        <v>0</v>
      </c>
      <c r="H314" s="232"/>
      <c r="I314" s="232">
        <f>SUM(I315:I315)</f>
        <v>0</v>
      </c>
      <c r="J314" s="232"/>
      <c r="K314" s="232">
        <f>SUM(K315:K315)</f>
        <v>0</v>
      </c>
      <c r="L314" s="232"/>
      <c r="M314" s="232">
        <f>SUM(M315:M315)</f>
        <v>0</v>
      </c>
      <c r="N314" s="231"/>
      <c r="O314" s="231">
        <f>SUM(O315:O315)</f>
        <v>0</v>
      </c>
      <c r="P314" s="231"/>
      <c r="Q314" s="231">
        <f>SUM(Q315:Q315)</f>
        <v>0</v>
      </c>
      <c r="R314" s="232"/>
      <c r="S314" s="232"/>
      <c r="T314" s="233"/>
      <c r="U314" s="227"/>
      <c r="V314" s="227">
        <f>SUM(V315:V315)</f>
        <v>0</v>
      </c>
      <c r="W314" s="227"/>
      <c r="X314" s="227"/>
      <c r="Y314" s="227"/>
      <c r="AG314" t="s">
        <v>203</v>
      </c>
    </row>
    <row r="315" spans="1:60" outlineLevel="1" x14ac:dyDescent="0.2">
      <c r="A315" s="253">
        <v>18</v>
      </c>
      <c r="B315" s="254" t="s">
        <v>451</v>
      </c>
      <c r="C315" s="260" t="s">
        <v>452</v>
      </c>
      <c r="D315" s="255" t="s">
        <v>228</v>
      </c>
      <c r="E315" s="256">
        <v>1</v>
      </c>
      <c r="F315" s="257"/>
      <c r="G315" s="258">
        <f>ROUND(E315*F315,2)</f>
        <v>0</v>
      </c>
      <c r="H315" s="257"/>
      <c r="I315" s="258">
        <f>ROUND(E315*H315,2)</f>
        <v>0</v>
      </c>
      <c r="J315" s="257"/>
      <c r="K315" s="258">
        <f>ROUND(E315*J315,2)</f>
        <v>0</v>
      </c>
      <c r="L315" s="258">
        <v>12</v>
      </c>
      <c r="M315" s="258">
        <f>G315*(1+L315/100)</f>
        <v>0</v>
      </c>
      <c r="N315" s="256">
        <v>0</v>
      </c>
      <c r="O315" s="256">
        <f>ROUND(E315*N315,2)</f>
        <v>0</v>
      </c>
      <c r="P315" s="256">
        <v>0</v>
      </c>
      <c r="Q315" s="256">
        <f>ROUND(E315*P315,2)</f>
        <v>0</v>
      </c>
      <c r="R315" s="258"/>
      <c r="S315" s="258" t="s">
        <v>229</v>
      </c>
      <c r="T315" s="259" t="s">
        <v>208</v>
      </c>
      <c r="U315" s="224">
        <v>0</v>
      </c>
      <c r="V315" s="224">
        <f>ROUND(E315*U315,2)</f>
        <v>0</v>
      </c>
      <c r="W315" s="224"/>
      <c r="X315" s="224" t="s">
        <v>238</v>
      </c>
      <c r="Y315" s="224" t="s">
        <v>210</v>
      </c>
      <c r="Z315" s="214"/>
      <c r="AA315" s="214"/>
      <c r="AB315" s="214"/>
      <c r="AC315" s="214"/>
      <c r="AD315" s="214"/>
      <c r="AE315" s="214"/>
      <c r="AF315" s="214"/>
      <c r="AG315" s="214" t="s">
        <v>239</v>
      </c>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x14ac:dyDescent="0.2">
      <c r="A316" s="228" t="s">
        <v>202</v>
      </c>
      <c r="B316" s="229" t="s">
        <v>156</v>
      </c>
      <c r="C316" s="245" t="s">
        <v>157</v>
      </c>
      <c r="D316" s="230"/>
      <c r="E316" s="231"/>
      <c r="F316" s="232"/>
      <c r="G316" s="232">
        <f>SUMIF(AG317:AG338,"&lt;&gt;NOR",G317:G338)</f>
        <v>0</v>
      </c>
      <c r="H316" s="232"/>
      <c r="I316" s="232">
        <f>SUM(I317:I338)</f>
        <v>0</v>
      </c>
      <c r="J316" s="232"/>
      <c r="K316" s="232">
        <f>SUM(K317:K338)</f>
        <v>0</v>
      </c>
      <c r="L316" s="232"/>
      <c r="M316" s="232">
        <f>SUM(M317:M338)</f>
        <v>0</v>
      </c>
      <c r="N316" s="231"/>
      <c r="O316" s="231">
        <f>SUM(O317:O338)</f>
        <v>0</v>
      </c>
      <c r="P316" s="231"/>
      <c r="Q316" s="231">
        <f>SUM(Q317:Q338)</f>
        <v>0</v>
      </c>
      <c r="R316" s="232"/>
      <c r="S316" s="232"/>
      <c r="T316" s="233"/>
      <c r="U316" s="227"/>
      <c r="V316" s="227">
        <f>SUM(V317:V338)</f>
        <v>0</v>
      </c>
      <c r="W316" s="227"/>
      <c r="X316" s="227"/>
      <c r="Y316" s="227"/>
      <c r="AG316" t="s">
        <v>203</v>
      </c>
    </row>
    <row r="317" spans="1:60" ht="22.5" outlineLevel="1" x14ac:dyDescent="0.2">
      <c r="A317" s="235">
        <v>19</v>
      </c>
      <c r="B317" s="236" t="s">
        <v>453</v>
      </c>
      <c r="C317" s="246" t="s">
        <v>454</v>
      </c>
      <c r="D317" s="237" t="s">
        <v>235</v>
      </c>
      <c r="E317" s="238">
        <v>1289.19</v>
      </c>
      <c r="F317" s="239"/>
      <c r="G317" s="240">
        <f>ROUND(E317*F317,2)</f>
        <v>0</v>
      </c>
      <c r="H317" s="239"/>
      <c r="I317" s="240">
        <f>ROUND(E317*H317,2)</f>
        <v>0</v>
      </c>
      <c r="J317" s="239"/>
      <c r="K317" s="240">
        <f>ROUND(E317*J317,2)</f>
        <v>0</v>
      </c>
      <c r="L317" s="240">
        <v>12</v>
      </c>
      <c r="M317" s="240">
        <f>G317*(1+L317/100)</f>
        <v>0</v>
      </c>
      <c r="N317" s="238">
        <v>0</v>
      </c>
      <c r="O317" s="238">
        <f>ROUND(E317*N317,2)</f>
        <v>0</v>
      </c>
      <c r="P317" s="238">
        <v>0</v>
      </c>
      <c r="Q317" s="238">
        <f>ROUND(E317*P317,2)</f>
        <v>0</v>
      </c>
      <c r="R317" s="240"/>
      <c r="S317" s="240" t="s">
        <v>236</v>
      </c>
      <c r="T317" s="241" t="s">
        <v>237</v>
      </c>
      <c r="U317" s="224">
        <v>0</v>
      </c>
      <c r="V317" s="224">
        <f>ROUND(E317*U317,2)</f>
        <v>0</v>
      </c>
      <c r="W317" s="224"/>
      <c r="X317" s="224" t="s">
        <v>238</v>
      </c>
      <c r="Y317" s="224" t="s">
        <v>210</v>
      </c>
      <c r="Z317" s="214"/>
      <c r="AA317" s="214"/>
      <c r="AB317" s="214"/>
      <c r="AC317" s="214"/>
      <c r="AD317" s="214"/>
      <c r="AE317" s="214"/>
      <c r="AF317" s="214"/>
      <c r="AG317" s="214" t="s">
        <v>239</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2" x14ac:dyDescent="0.2">
      <c r="A318" s="221"/>
      <c r="B318" s="222"/>
      <c r="C318" s="249" t="s">
        <v>455</v>
      </c>
      <c r="D318" s="225"/>
      <c r="E318" s="226"/>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222</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49" t="s">
        <v>456</v>
      </c>
      <c r="D319" s="225"/>
      <c r="E319" s="226"/>
      <c r="F319" s="224"/>
      <c r="G319" s="224"/>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222</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49" t="s">
        <v>457</v>
      </c>
      <c r="D320" s="225"/>
      <c r="E320" s="226"/>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222</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21"/>
      <c r="B321" s="222"/>
      <c r="C321" s="249" t="s">
        <v>458</v>
      </c>
      <c r="D321" s="225"/>
      <c r="E321" s="226">
        <v>1289.19</v>
      </c>
      <c r="F321" s="224"/>
      <c r="G321" s="224"/>
      <c r="H321" s="224"/>
      <c r="I321" s="224"/>
      <c r="J321" s="224"/>
      <c r="K321" s="224"/>
      <c r="L321" s="224"/>
      <c r="M321" s="224"/>
      <c r="N321" s="223"/>
      <c r="O321" s="223"/>
      <c r="P321" s="223"/>
      <c r="Q321" s="223"/>
      <c r="R321" s="224"/>
      <c r="S321" s="224"/>
      <c r="T321" s="224"/>
      <c r="U321" s="224"/>
      <c r="V321" s="224"/>
      <c r="W321" s="224"/>
      <c r="X321" s="224"/>
      <c r="Y321" s="224"/>
      <c r="Z321" s="214"/>
      <c r="AA321" s="214"/>
      <c r="AB321" s="214"/>
      <c r="AC321" s="214"/>
      <c r="AD321" s="214"/>
      <c r="AE321" s="214"/>
      <c r="AF321" s="214"/>
      <c r="AG321" s="214" t="s">
        <v>222</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ht="22.5" outlineLevel="1" x14ac:dyDescent="0.2">
      <c r="A322" s="235">
        <v>20</v>
      </c>
      <c r="B322" s="236" t="s">
        <v>459</v>
      </c>
      <c r="C322" s="246" t="s">
        <v>460</v>
      </c>
      <c r="D322" s="237" t="s">
        <v>235</v>
      </c>
      <c r="E322" s="238">
        <v>77351.399999999994</v>
      </c>
      <c r="F322" s="239"/>
      <c r="G322" s="240">
        <f>ROUND(E322*F322,2)</f>
        <v>0</v>
      </c>
      <c r="H322" s="239"/>
      <c r="I322" s="240">
        <f>ROUND(E322*H322,2)</f>
        <v>0</v>
      </c>
      <c r="J322" s="239"/>
      <c r="K322" s="240">
        <f>ROUND(E322*J322,2)</f>
        <v>0</v>
      </c>
      <c r="L322" s="240">
        <v>12</v>
      </c>
      <c r="M322" s="240">
        <f>G322*(1+L322/100)</f>
        <v>0</v>
      </c>
      <c r="N322" s="238">
        <v>0</v>
      </c>
      <c r="O322" s="238">
        <f>ROUND(E322*N322,2)</f>
        <v>0</v>
      </c>
      <c r="P322" s="238">
        <v>0</v>
      </c>
      <c r="Q322" s="238">
        <f>ROUND(E322*P322,2)</f>
        <v>0</v>
      </c>
      <c r="R322" s="240"/>
      <c r="S322" s="240" t="s">
        <v>236</v>
      </c>
      <c r="T322" s="241" t="s">
        <v>237</v>
      </c>
      <c r="U322" s="224">
        <v>0</v>
      </c>
      <c r="V322" s="224">
        <f>ROUND(E322*U322,2)</f>
        <v>0</v>
      </c>
      <c r="W322" s="224"/>
      <c r="X322" s="224" t="s">
        <v>238</v>
      </c>
      <c r="Y322" s="224" t="s">
        <v>210</v>
      </c>
      <c r="Z322" s="214"/>
      <c r="AA322" s="214"/>
      <c r="AB322" s="214"/>
      <c r="AC322" s="214"/>
      <c r="AD322" s="214"/>
      <c r="AE322" s="214"/>
      <c r="AF322" s="214"/>
      <c r="AG322" s="214" t="s">
        <v>239</v>
      </c>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2" x14ac:dyDescent="0.2">
      <c r="A323" s="221"/>
      <c r="B323" s="222"/>
      <c r="C323" s="249" t="s">
        <v>461</v>
      </c>
      <c r="D323" s="225"/>
      <c r="E323" s="226"/>
      <c r="F323" s="224"/>
      <c r="G323" s="224"/>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222</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x14ac:dyDescent="0.2">
      <c r="A324" s="221"/>
      <c r="B324" s="222"/>
      <c r="C324" s="249" t="s">
        <v>462</v>
      </c>
      <c r="D324" s="225"/>
      <c r="E324" s="226">
        <v>77351.399999999994</v>
      </c>
      <c r="F324" s="224"/>
      <c r="G324" s="22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222</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ht="22.5" outlineLevel="1" x14ac:dyDescent="0.2">
      <c r="A325" s="253">
        <v>21</v>
      </c>
      <c r="B325" s="254" t="s">
        <v>463</v>
      </c>
      <c r="C325" s="260" t="s">
        <v>464</v>
      </c>
      <c r="D325" s="255" t="s">
        <v>235</v>
      </c>
      <c r="E325" s="256">
        <v>1289.19</v>
      </c>
      <c r="F325" s="257"/>
      <c r="G325" s="258">
        <f>ROUND(E325*F325,2)</f>
        <v>0</v>
      </c>
      <c r="H325" s="257"/>
      <c r="I325" s="258">
        <f>ROUND(E325*H325,2)</f>
        <v>0</v>
      </c>
      <c r="J325" s="257"/>
      <c r="K325" s="258">
        <f>ROUND(E325*J325,2)</f>
        <v>0</v>
      </c>
      <c r="L325" s="258">
        <v>12</v>
      </c>
      <c r="M325" s="258">
        <f>G325*(1+L325/100)</f>
        <v>0</v>
      </c>
      <c r="N325" s="256">
        <v>0</v>
      </c>
      <c r="O325" s="256">
        <f>ROUND(E325*N325,2)</f>
        <v>0</v>
      </c>
      <c r="P325" s="256">
        <v>0</v>
      </c>
      <c r="Q325" s="256">
        <f>ROUND(E325*P325,2)</f>
        <v>0</v>
      </c>
      <c r="R325" s="258"/>
      <c r="S325" s="258" t="s">
        <v>236</v>
      </c>
      <c r="T325" s="259" t="s">
        <v>237</v>
      </c>
      <c r="U325" s="224">
        <v>0</v>
      </c>
      <c r="V325" s="224">
        <f>ROUND(E325*U325,2)</f>
        <v>0</v>
      </c>
      <c r="W325" s="224"/>
      <c r="X325" s="224" t="s">
        <v>238</v>
      </c>
      <c r="Y325" s="224" t="s">
        <v>210</v>
      </c>
      <c r="Z325" s="214"/>
      <c r="AA325" s="214"/>
      <c r="AB325" s="214"/>
      <c r="AC325" s="214"/>
      <c r="AD325" s="214"/>
      <c r="AE325" s="214"/>
      <c r="AF325" s="214"/>
      <c r="AG325" s="214" t="s">
        <v>239</v>
      </c>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1" x14ac:dyDescent="0.2">
      <c r="A326" s="253">
        <v>22</v>
      </c>
      <c r="B326" s="254" t="s">
        <v>465</v>
      </c>
      <c r="C326" s="260" t="s">
        <v>466</v>
      </c>
      <c r="D326" s="255" t="s">
        <v>235</v>
      </c>
      <c r="E326" s="256">
        <v>1289.19</v>
      </c>
      <c r="F326" s="257"/>
      <c r="G326" s="258">
        <f>ROUND(E326*F326,2)</f>
        <v>0</v>
      </c>
      <c r="H326" s="257"/>
      <c r="I326" s="258">
        <f>ROUND(E326*H326,2)</f>
        <v>0</v>
      </c>
      <c r="J326" s="257"/>
      <c r="K326" s="258">
        <f>ROUND(E326*J326,2)</f>
        <v>0</v>
      </c>
      <c r="L326" s="258">
        <v>12</v>
      </c>
      <c r="M326" s="258">
        <f>G326*(1+L326/100)</f>
        <v>0</v>
      </c>
      <c r="N326" s="256">
        <v>0</v>
      </c>
      <c r="O326" s="256">
        <f>ROUND(E326*N326,2)</f>
        <v>0</v>
      </c>
      <c r="P326" s="256">
        <v>0</v>
      </c>
      <c r="Q326" s="256">
        <f>ROUND(E326*P326,2)</f>
        <v>0</v>
      </c>
      <c r="R326" s="258"/>
      <c r="S326" s="258" t="s">
        <v>236</v>
      </c>
      <c r="T326" s="259" t="s">
        <v>237</v>
      </c>
      <c r="U326" s="224">
        <v>0</v>
      </c>
      <c r="V326" s="224">
        <f>ROUND(E326*U326,2)</f>
        <v>0</v>
      </c>
      <c r="W326" s="224"/>
      <c r="X326" s="224" t="s">
        <v>238</v>
      </c>
      <c r="Y326" s="224" t="s">
        <v>210</v>
      </c>
      <c r="Z326" s="214"/>
      <c r="AA326" s="214"/>
      <c r="AB326" s="214"/>
      <c r="AC326" s="214"/>
      <c r="AD326" s="214"/>
      <c r="AE326" s="214"/>
      <c r="AF326" s="214"/>
      <c r="AG326" s="214" t="s">
        <v>239</v>
      </c>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ht="22.5" outlineLevel="1" x14ac:dyDescent="0.2">
      <c r="A327" s="235">
        <v>23</v>
      </c>
      <c r="B327" s="236" t="s">
        <v>467</v>
      </c>
      <c r="C327" s="246" t="s">
        <v>468</v>
      </c>
      <c r="D327" s="237" t="s">
        <v>235</v>
      </c>
      <c r="E327" s="238">
        <v>77351.399999999994</v>
      </c>
      <c r="F327" s="239"/>
      <c r="G327" s="240">
        <f>ROUND(E327*F327,2)</f>
        <v>0</v>
      </c>
      <c r="H327" s="239"/>
      <c r="I327" s="240">
        <f>ROUND(E327*H327,2)</f>
        <v>0</v>
      </c>
      <c r="J327" s="239"/>
      <c r="K327" s="240">
        <f>ROUND(E327*J327,2)</f>
        <v>0</v>
      </c>
      <c r="L327" s="240">
        <v>12</v>
      </c>
      <c r="M327" s="240">
        <f>G327*(1+L327/100)</f>
        <v>0</v>
      </c>
      <c r="N327" s="238">
        <v>0</v>
      </c>
      <c r="O327" s="238">
        <f>ROUND(E327*N327,2)</f>
        <v>0</v>
      </c>
      <c r="P327" s="238">
        <v>0</v>
      </c>
      <c r="Q327" s="238">
        <f>ROUND(E327*P327,2)</f>
        <v>0</v>
      </c>
      <c r="R327" s="240"/>
      <c r="S327" s="240" t="s">
        <v>236</v>
      </c>
      <c r="T327" s="241" t="s">
        <v>237</v>
      </c>
      <c r="U327" s="224">
        <v>0</v>
      </c>
      <c r="V327" s="224">
        <f>ROUND(E327*U327,2)</f>
        <v>0</v>
      </c>
      <c r="W327" s="224"/>
      <c r="X327" s="224" t="s">
        <v>238</v>
      </c>
      <c r="Y327" s="224" t="s">
        <v>210</v>
      </c>
      <c r="Z327" s="214"/>
      <c r="AA327" s="214"/>
      <c r="AB327" s="214"/>
      <c r="AC327" s="214"/>
      <c r="AD327" s="214"/>
      <c r="AE327" s="214"/>
      <c r="AF327" s="214"/>
      <c r="AG327" s="214" t="s">
        <v>239</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2" x14ac:dyDescent="0.2">
      <c r="A328" s="221"/>
      <c r="B328" s="222"/>
      <c r="C328" s="249" t="s">
        <v>461</v>
      </c>
      <c r="D328" s="225"/>
      <c r="E328" s="226"/>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222</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49" t="s">
        <v>462</v>
      </c>
      <c r="D329" s="225"/>
      <c r="E329" s="226">
        <v>77351.399999999994</v>
      </c>
      <c r="F329" s="224"/>
      <c r="G329" s="224"/>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222</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1" x14ac:dyDescent="0.2">
      <c r="A330" s="253">
        <v>24</v>
      </c>
      <c r="B330" s="254" t="s">
        <v>469</v>
      </c>
      <c r="C330" s="260" t="s">
        <v>470</v>
      </c>
      <c r="D330" s="255" t="s">
        <v>235</v>
      </c>
      <c r="E330" s="256">
        <v>1289.19</v>
      </c>
      <c r="F330" s="257"/>
      <c r="G330" s="258">
        <f>ROUND(E330*F330,2)</f>
        <v>0</v>
      </c>
      <c r="H330" s="257"/>
      <c r="I330" s="258">
        <f>ROUND(E330*H330,2)</f>
        <v>0</v>
      </c>
      <c r="J330" s="257"/>
      <c r="K330" s="258">
        <f>ROUND(E330*J330,2)</f>
        <v>0</v>
      </c>
      <c r="L330" s="258">
        <v>12</v>
      </c>
      <c r="M330" s="258">
        <f>G330*(1+L330/100)</f>
        <v>0</v>
      </c>
      <c r="N330" s="256">
        <v>0</v>
      </c>
      <c r="O330" s="256">
        <f>ROUND(E330*N330,2)</f>
        <v>0</v>
      </c>
      <c r="P330" s="256">
        <v>0</v>
      </c>
      <c r="Q330" s="256">
        <f>ROUND(E330*P330,2)</f>
        <v>0</v>
      </c>
      <c r="R330" s="258"/>
      <c r="S330" s="258" t="s">
        <v>236</v>
      </c>
      <c r="T330" s="259" t="s">
        <v>237</v>
      </c>
      <c r="U330" s="224">
        <v>0</v>
      </c>
      <c r="V330" s="224">
        <f>ROUND(E330*U330,2)</f>
        <v>0</v>
      </c>
      <c r="W330" s="224"/>
      <c r="X330" s="224" t="s">
        <v>238</v>
      </c>
      <c r="Y330" s="224" t="s">
        <v>210</v>
      </c>
      <c r="Z330" s="214"/>
      <c r="AA330" s="214"/>
      <c r="AB330" s="214"/>
      <c r="AC330" s="214"/>
      <c r="AD330" s="214"/>
      <c r="AE330" s="214"/>
      <c r="AF330" s="214"/>
      <c r="AG330" s="214" t="s">
        <v>239</v>
      </c>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ht="22.5" outlineLevel="1" x14ac:dyDescent="0.2">
      <c r="A331" s="235">
        <v>25</v>
      </c>
      <c r="B331" s="236" t="s">
        <v>471</v>
      </c>
      <c r="C331" s="246" t="s">
        <v>472</v>
      </c>
      <c r="D331" s="237" t="s">
        <v>318</v>
      </c>
      <c r="E331" s="238">
        <v>3</v>
      </c>
      <c r="F331" s="239"/>
      <c r="G331" s="240">
        <f>ROUND(E331*F331,2)</f>
        <v>0</v>
      </c>
      <c r="H331" s="239"/>
      <c r="I331" s="240">
        <f>ROUND(E331*H331,2)</f>
        <v>0</v>
      </c>
      <c r="J331" s="239"/>
      <c r="K331" s="240">
        <f>ROUND(E331*J331,2)</f>
        <v>0</v>
      </c>
      <c r="L331" s="240">
        <v>12</v>
      </c>
      <c r="M331" s="240">
        <f>G331*(1+L331/100)</f>
        <v>0</v>
      </c>
      <c r="N331" s="238">
        <v>0</v>
      </c>
      <c r="O331" s="238">
        <f>ROUND(E331*N331,2)</f>
        <v>0</v>
      </c>
      <c r="P331" s="238">
        <v>0</v>
      </c>
      <c r="Q331" s="238">
        <f>ROUND(E331*P331,2)</f>
        <v>0</v>
      </c>
      <c r="R331" s="240"/>
      <c r="S331" s="240" t="s">
        <v>236</v>
      </c>
      <c r="T331" s="241" t="s">
        <v>237</v>
      </c>
      <c r="U331" s="224">
        <v>0</v>
      </c>
      <c r="V331" s="224">
        <f>ROUND(E331*U331,2)</f>
        <v>0</v>
      </c>
      <c r="W331" s="224"/>
      <c r="X331" s="224" t="s">
        <v>238</v>
      </c>
      <c r="Y331" s="224" t="s">
        <v>210</v>
      </c>
      <c r="Z331" s="214"/>
      <c r="AA331" s="214"/>
      <c r="AB331" s="214"/>
      <c r="AC331" s="214"/>
      <c r="AD331" s="214"/>
      <c r="AE331" s="214"/>
      <c r="AF331" s="214"/>
      <c r="AG331" s="214" t="s">
        <v>239</v>
      </c>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2" x14ac:dyDescent="0.2">
      <c r="A332" s="221"/>
      <c r="B332" s="222"/>
      <c r="C332" s="249" t="s">
        <v>473</v>
      </c>
      <c r="D332" s="225"/>
      <c r="E332" s="226"/>
      <c r="F332" s="224"/>
      <c r="G332" s="224"/>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222</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49" t="s">
        <v>474</v>
      </c>
      <c r="D333" s="225"/>
      <c r="E333" s="226"/>
      <c r="F333" s="224"/>
      <c r="G333" s="224"/>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222</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3" x14ac:dyDescent="0.2">
      <c r="A334" s="221"/>
      <c r="B334" s="222"/>
      <c r="C334" s="249" t="s">
        <v>62</v>
      </c>
      <c r="D334" s="225"/>
      <c r="E334" s="226">
        <v>3</v>
      </c>
      <c r="F334" s="224"/>
      <c r="G334" s="224"/>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222</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ht="22.5" outlineLevel="1" x14ac:dyDescent="0.2">
      <c r="A335" s="235">
        <v>26</v>
      </c>
      <c r="B335" s="236" t="s">
        <v>475</v>
      </c>
      <c r="C335" s="246" t="s">
        <v>476</v>
      </c>
      <c r="D335" s="237" t="s">
        <v>318</v>
      </c>
      <c r="E335" s="238">
        <v>180</v>
      </c>
      <c r="F335" s="239"/>
      <c r="G335" s="240">
        <f>ROUND(E335*F335,2)</f>
        <v>0</v>
      </c>
      <c r="H335" s="239"/>
      <c r="I335" s="240">
        <f>ROUND(E335*H335,2)</f>
        <v>0</v>
      </c>
      <c r="J335" s="239"/>
      <c r="K335" s="240">
        <f>ROUND(E335*J335,2)</f>
        <v>0</v>
      </c>
      <c r="L335" s="240">
        <v>12</v>
      </c>
      <c r="M335" s="240">
        <f>G335*(1+L335/100)</f>
        <v>0</v>
      </c>
      <c r="N335" s="238">
        <v>0</v>
      </c>
      <c r="O335" s="238">
        <f>ROUND(E335*N335,2)</f>
        <v>0</v>
      </c>
      <c r="P335" s="238">
        <v>0</v>
      </c>
      <c r="Q335" s="238">
        <f>ROUND(E335*P335,2)</f>
        <v>0</v>
      </c>
      <c r="R335" s="240"/>
      <c r="S335" s="240" t="s">
        <v>236</v>
      </c>
      <c r="T335" s="241" t="s">
        <v>237</v>
      </c>
      <c r="U335" s="224">
        <v>0</v>
      </c>
      <c r="V335" s="224">
        <f>ROUND(E335*U335,2)</f>
        <v>0</v>
      </c>
      <c r="W335" s="224"/>
      <c r="X335" s="224" t="s">
        <v>238</v>
      </c>
      <c r="Y335" s="224" t="s">
        <v>210</v>
      </c>
      <c r="Z335" s="214"/>
      <c r="AA335" s="214"/>
      <c r="AB335" s="214"/>
      <c r="AC335" s="214"/>
      <c r="AD335" s="214"/>
      <c r="AE335" s="214"/>
      <c r="AF335" s="214"/>
      <c r="AG335" s="214" t="s">
        <v>239</v>
      </c>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2" x14ac:dyDescent="0.2">
      <c r="A336" s="221"/>
      <c r="B336" s="222"/>
      <c r="C336" s="249" t="s">
        <v>477</v>
      </c>
      <c r="D336" s="225"/>
      <c r="E336" s="226"/>
      <c r="F336" s="224"/>
      <c r="G336" s="224"/>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222</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49" t="s">
        <v>478</v>
      </c>
      <c r="D337" s="225"/>
      <c r="E337" s="226">
        <v>180</v>
      </c>
      <c r="F337" s="224"/>
      <c r="G337" s="224"/>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222</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ht="22.5" outlineLevel="1" x14ac:dyDescent="0.2">
      <c r="A338" s="253">
        <v>27</v>
      </c>
      <c r="B338" s="254" t="s">
        <v>479</v>
      </c>
      <c r="C338" s="260" t="s">
        <v>480</v>
      </c>
      <c r="D338" s="255" t="s">
        <v>318</v>
      </c>
      <c r="E338" s="256">
        <v>3</v>
      </c>
      <c r="F338" s="257"/>
      <c r="G338" s="258">
        <f>ROUND(E338*F338,2)</f>
        <v>0</v>
      </c>
      <c r="H338" s="257"/>
      <c r="I338" s="258">
        <f>ROUND(E338*H338,2)</f>
        <v>0</v>
      </c>
      <c r="J338" s="257"/>
      <c r="K338" s="258">
        <f>ROUND(E338*J338,2)</f>
        <v>0</v>
      </c>
      <c r="L338" s="258">
        <v>12</v>
      </c>
      <c r="M338" s="258">
        <f>G338*(1+L338/100)</f>
        <v>0</v>
      </c>
      <c r="N338" s="256">
        <v>0</v>
      </c>
      <c r="O338" s="256">
        <f>ROUND(E338*N338,2)</f>
        <v>0</v>
      </c>
      <c r="P338" s="256">
        <v>0</v>
      </c>
      <c r="Q338" s="256">
        <f>ROUND(E338*P338,2)</f>
        <v>0</v>
      </c>
      <c r="R338" s="258"/>
      <c r="S338" s="258" t="s">
        <v>236</v>
      </c>
      <c r="T338" s="259" t="s">
        <v>237</v>
      </c>
      <c r="U338" s="224">
        <v>0</v>
      </c>
      <c r="V338" s="224">
        <f>ROUND(E338*U338,2)</f>
        <v>0</v>
      </c>
      <c r="W338" s="224"/>
      <c r="X338" s="224" t="s">
        <v>238</v>
      </c>
      <c r="Y338" s="224" t="s">
        <v>210</v>
      </c>
      <c r="Z338" s="214"/>
      <c r="AA338" s="214"/>
      <c r="AB338" s="214"/>
      <c r="AC338" s="214"/>
      <c r="AD338" s="214"/>
      <c r="AE338" s="214"/>
      <c r="AF338" s="214"/>
      <c r="AG338" s="214" t="s">
        <v>239</v>
      </c>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x14ac:dyDescent="0.2">
      <c r="A339" s="228" t="s">
        <v>202</v>
      </c>
      <c r="B339" s="229" t="s">
        <v>158</v>
      </c>
      <c r="C339" s="245" t="s">
        <v>159</v>
      </c>
      <c r="D339" s="230"/>
      <c r="E339" s="231"/>
      <c r="F339" s="232"/>
      <c r="G339" s="232">
        <f>SUMIF(AG340:AG342,"&lt;&gt;NOR",G340:G342)</f>
        <v>0</v>
      </c>
      <c r="H339" s="232"/>
      <c r="I339" s="232">
        <f>SUM(I340:I342)</f>
        <v>0</v>
      </c>
      <c r="J339" s="232"/>
      <c r="K339" s="232">
        <f>SUM(K340:K342)</f>
        <v>0</v>
      </c>
      <c r="L339" s="232"/>
      <c r="M339" s="232">
        <f>SUM(M340:M342)</f>
        <v>0</v>
      </c>
      <c r="N339" s="231"/>
      <c r="O339" s="231">
        <f>SUM(O340:O342)</f>
        <v>0</v>
      </c>
      <c r="P339" s="231"/>
      <c r="Q339" s="231">
        <f>SUM(Q340:Q342)</f>
        <v>0</v>
      </c>
      <c r="R339" s="232"/>
      <c r="S339" s="232"/>
      <c r="T339" s="233"/>
      <c r="U339" s="227"/>
      <c r="V339" s="227">
        <f>SUM(V340:V342)</f>
        <v>0</v>
      </c>
      <c r="W339" s="227"/>
      <c r="X339" s="227"/>
      <c r="Y339" s="227"/>
      <c r="AG339" t="s">
        <v>203</v>
      </c>
    </row>
    <row r="340" spans="1:60" outlineLevel="1" x14ac:dyDescent="0.2">
      <c r="A340" s="253">
        <v>28</v>
      </c>
      <c r="B340" s="254" t="s">
        <v>313</v>
      </c>
      <c r="C340" s="260" t="s">
        <v>314</v>
      </c>
      <c r="D340" s="255" t="s">
        <v>228</v>
      </c>
      <c r="E340" s="256">
        <v>1</v>
      </c>
      <c r="F340" s="257"/>
      <c r="G340" s="258">
        <f>ROUND(E340*F340,2)</f>
        <v>0</v>
      </c>
      <c r="H340" s="257"/>
      <c r="I340" s="258">
        <f>ROUND(E340*H340,2)</f>
        <v>0</v>
      </c>
      <c r="J340" s="257"/>
      <c r="K340" s="258">
        <f>ROUND(E340*J340,2)</f>
        <v>0</v>
      </c>
      <c r="L340" s="258">
        <v>12</v>
      </c>
      <c r="M340" s="258">
        <f>G340*(1+L340/100)</f>
        <v>0</v>
      </c>
      <c r="N340" s="256">
        <v>0</v>
      </c>
      <c r="O340" s="256">
        <f>ROUND(E340*N340,2)</f>
        <v>0</v>
      </c>
      <c r="P340" s="256">
        <v>0</v>
      </c>
      <c r="Q340" s="256">
        <f>ROUND(E340*P340,2)</f>
        <v>0</v>
      </c>
      <c r="R340" s="258"/>
      <c r="S340" s="258" t="s">
        <v>229</v>
      </c>
      <c r="T340" s="259" t="s">
        <v>208</v>
      </c>
      <c r="U340" s="224">
        <v>0</v>
      </c>
      <c r="V340" s="224">
        <f>ROUND(E340*U340,2)</f>
        <v>0</v>
      </c>
      <c r="W340" s="224"/>
      <c r="X340" s="224" t="s">
        <v>238</v>
      </c>
      <c r="Y340" s="224" t="s">
        <v>210</v>
      </c>
      <c r="Z340" s="214"/>
      <c r="AA340" s="214"/>
      <c r="AB340" s="214"/>
      <c r="AC340" s="214"/>
      <c r="AD340" s="214"/>
      <c r="AE340" s="214"/>
      <c r="AF340" s="214"/>
      <c r="AG340" s="214" t="s">
        <v>315</v>
      </c>
      <c r="AH340" s="214"/>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1" x14ac:dyDescent="0.2">
      <c r="A341" s="235">
        <v>29</v>
      </c>
      <c r="B341" s="236" t="s">
        <v>481</v>
      </c>
      <c r="C341" s="246" t="s">
        <v>482</v>
      </c>
      <c r="D341" s="237" t="s">
        <v>228</v>
      </c>
      <c r="E341" s="238">
        <v>1</v>
      </c>
      <c r="F341" s="239"/>
      <c r="G341" s="240">
        <f>ROUND(E341*F341,2)</f>
        <v>0</v>
      </c>
      <c r="H341" s="239"/>
      <c r="I341" s="240">
        <f>ROUND(E341*H341,2)</f>
        <v>0</v>
      </c>
      <c r="J341" s="239"/>
      <c r="K341" s="240">
        <f>ROUND(E341*J341,2)</f>
        <v>0</v>
      </c>
      <c r="L341" s="240">
        <v>12</v>
      </c>
      <c r="M341" s="240">
        <f>G341*(1+L341/100)</f>
        <v>0</v>
      </c>
      <c r="N341" s="238">
        <v>0</v>
      </c>
      <c r="O341" s="238">
        <f>ROUND(E341*N341,2)</f>
        <v>0</v>
      </c>
      <c r="P341" s="238">
        <v>0</v>
      </c>
      <c r="Q341" s="238">
        <f>ROUND(E341*P341,2)</f>
        <v>0</v>
      </c>
      <c r="R341" s="240"/>
      <c r="S341" s="240" t="s">
        <v>229</v>
      </c>
      <c r="T341" s="241" t="s">
        <v>208</v>
      </c>
      <c r="U341" s="224">
        <v>0</v>
      </c>
      <c r="V341" s="224">
        <f>ROUND(E341*U341,2)</f>
        <v>0</v>
      </c>
      <c r="W341" s="224"/>
      <c r="X341" s="224" t="s">
        <v>238</v>
      </c>
      <c r="Y341" s="224" t="s">
        <v>210</v>
      </c>
      <c r="Z341" s="214"/>
      <c r="AA341" s="214"/>
      <c r="AB341" s="214"/>
      <c r="AC341" s="214"/>
      <c r="AD341" s="214"/>
      <c r="AE341" s="214"/>
      <c r="AF341" s="214"/>
      <c r="AG341" s="214" t="s">
        <v>315</v>
      </c>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2" x14ac:dyDescent="0.2">
      <c r="A342" s="221"/>
      <c r="B342" s="222"/>
      <c r="C342" s="247" t="s">
        <v>483</v>
      </c>
      <c r="D342" s="242"/>
      <c r="E342" s="242"/>
      <c r="F342" s="242"/>
      <c r="G342" s="242"/>
      <c r="H342" s="224"/>
      <c r="I342" s="224"/>
      <c r="J342" s="224"/>
      <c r="K342" s="224"/>
      <c r="L342" s="224"/>
      <c r="M342" s="224"/>
      <c r="N342" s="223"/>
      <c r="O342" s="223"/>
      <c r="P342" s="223"/>
      <c r="Q342" s="223"/>
      <c r="R342" s="224"/>
      <c r="S342" s="224"/>
      <c r="T342" s="224"/>
      <c r="U342" s="224"/>
      <c r="V342" s="224"/>
      <c r="W342" s="224"/>
      <c r="X342" s="224"/>
      <c r="Y342" s="224"/>
      <c r="Z342" s="214"/>
      <c r="AA342" s="214"/>
      <c r="AB342" s="214"/>
      <c r="AC342" s="214"/>
      <c r="AD342" s="214"/>
      <c r="AE342" s="214"/>
      <c r="AF342" s="214"/>
      <c r="AG342" s="214" t="s">
        <v>213</v>
      </c>
      <c r="AH342" s="214"/>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x14ac:dyDescent="0.2">
      <c r="A343" s="228" t="s">
        <v>202</v>
      </c>
      <c r="B343" s="229" t="s">
        <v>162</v>
      </c>
      <c r="C343" s="245" t="s">
        <v>163</v>
      </c>
      <c r="D343" s="230"/>
      <c r="E343" s="231"/>
      <c r="F343" s="232"/>
      <c r="G343" s="232">
        <f>SUMIF(AG344:AG345,"&lt;&gt;NOR",G344:G345)</f>
        <v>0</v>
      </c>
      <c r="H343" s="232"/>
      <c r="I343" s="232">
        <f>SUM(I344:I345)</f>
        <v>0</v>
      </c>
      <c r="J343" s="232"/>
      <c r="K343" s="232">
        <f>SUM(K344:K345)</f>
        <v>0</v>
      </c>
      <c r="L343" s="232"/>
      <c r="M343" s="232">
        <f>SUM(M344:M345)</f>
        <v>0</v>
      </c>
      <c r="N343" s="231"/>
      <c r="O343" s="231">
        <f>SUM(O344:O345)</f>
        <v>0</v>
      </c>
      <c r="P343" s="231"/>
      <c r="Q343" s="231">
        <f>SUM(Q344:Q345)</f>
        <v>0</v>
      </c>
      <c r="R343" s="232"/>
      <c r="S343" s="232"/>
      <c r="T343" s="233"/>
      <c r="U343" s="227"/>
      <c r="V343" s="227">
        <f>SUM(V344:V345)</f>
        <v>0</v>
      </c>
      <c r="W343" s="227"/>
      <c r="X343" s="227"/>
      <c r="Y343" s="227"/>
      <c r="AG343" t="s">
        <v>203</v>
      </c>
    </row>
    <row r="344" spans="1:60" ht="33.75" outlineLevel="1" x14ac:dyDescent="0.2">
      <c r="A344" s="235">
        <v>30</v>
      </c>
      <c r="B344" s="236" t="s">
        <v>484</v>
      </c>
      <c r="C344" s="246" t="s">
        <v>485</v>
      </c>
      <c r="D344" s="237" t="s">
        <v>347</v>
      </c>
      <c r="E344" s="238">
        <v>9.0440000000000005</v>
      </c>
      <c r="F344" s="239"/>
      <c r="G344" s="240">
        <f>ROUND(E344*F344,2)</f>
        <v>0</v>
      </c>
      <c r="H344" s="239"/>
      <c r="I344" s="240">
        <f>ROUND(E344*H344,2)</f>
        <v>0</v>
      </c>
      <c r="J344" s="239"/>
      <c r="K344" s="240">
        <f>ROUND(E344*J344,2)</f>
        <v>0</v>
      </c>
      <c r="L344" s="240">
        <v>12</v>
      </c>
      <c r="M344" s="240">
        <f>G344*(1+L344/100)</f>
        <v>0</v>
      </c>
      <c r="N344" s="238">
        <v>0</v>
      </c>
      <c r="O344" s="238">
        <f>ROUND(E344*N344,2)</f>
        <v>0</v>
      </c>
      <c r="P344" s="238">
        <v>0</v>
      </c>
      <c r="Q344" s="238">
        <f>ROUND(E344*P344,2)</f>
        <v>0</v>
      </c>
      <c r="R344" s="240"/>
      <c r="S344" s="240" t="s">
        <v>236</v>
      </c>
      <c r="T344" s="241" t="s">
        <v>237</v>
      </c>
      <c r="U344" s="224">
        <v>0</v>
      </c>
      <c r="V344" s="224">
        <f>ROUND(E344*U344,2)</f>
        <v>0</v>
      </c>
      <c r="W344" s="224"/>
      <c r="X344" s="224" t="s">
        <v>238</v>
      </c>
      <c r="Y344" s="224" t="s">
        <v>210</v>
      </c>
      <c r="Z344" s="214"/>
      <c r="AA344" s="214"/>
      <c r="AB344" s="214"/>
      <c r="AC344" s="214"/>
      <c r="AD344" s="214"/>
      <c r="AE344" s="214"/>
      <c r="AF344" s="214"/>
      <c r="AG344" s="214" t="s">
        <v>239</v>
      </c>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2" x14ac:dyDescent="0.2">
      <c r="A345" s="221"/>
      <c r="B345" s="222"/>
      <c r="C345" s="247" t="s">
        <v>486</v>
      </c>
      <c r="D345" s="242"/>
      <c r="E345" s="242"/>
      <c r="F345" s="242"/>
      <c r="G345" s="242"/>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213</v>
      </c>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x14ac:dyDescent="0.2">
      <c r="A346" s="228" t="s">
        <v>202</v>
      </c>
      <c r="B346" s="229" t="s">
        <v>170</v>
      </c>
      <c r="C346" s="245" t="s">
        <v>171</v>
      </c>
      <c r="D346" s="230"/>
      <c r="E346" s="231"/>
      <c r="F346" s="232"/>
      <c r="G346" s="232">
        <f>SUMIF(AG347:AG446,"&lt;&gt;NOR",G347:G446)</f>
        <v>0</v>
      </c>
      <c r="H346" s="232"/>
      <c r="I346" s="232">
        <f>SUM(I347:I446)</f>
        <v>0</v>
      </c>
      <c r="J346" s="232"/>
      <c r="K346" s="232">
        <f>SUM(K347:K446)</f>
        <v>0</v>
      </c>
      <c r="L346" s="232"/>
      <c r="M346" s="232">
        <f>SUM(M347:M446)</f>
        <v>0</v>
      </c>
      <c r="N346" s="231"/>
      <c r="O346" s="231">
        <f>SUM(O347:O446)</f>
        <v>0.26</v>
      </c>
      <c r="P346" s="231"/>
      <c r="Q346" s="231">
        <f>SUM(Q347:Q446)</f>
        <v>0.01</v>
      </c>
      <c r="R346" s="232"/>
      <c r="S346" s="232"/>
      <c r="T346" s="233"/>
      <c r="U346" s="227"/>
      <c r="V346" s="227">
        <f>SUM(V347:V446)</f>
        <v>0</v>
      </c>
      <c r="W346" s="227"/>
      <c r="X346" s="227"/>
      <c r="Y346" s="227"/>
      <c r="AG346" t="s">
        <v>203</v>
      </c>
    </row>
    <row r="347" spans="1:60" outlineLevel="1" x14ac:dyDescent="0.2">
      <c r="A347" s="235">
        <v>31</v>
      </c>
      <c r="B347" s="236" t="s">
        <v>487</v>
      </c>
      <c r="C347" s="246" t="s">
        <v>488</v>
      </c>
      <c r="D347" s="237" t="s">
        <v>235</v>
      </c>
      <c r="E347" s="238">
        <v>776.90200000000004</v>
      </c>
      <c r="F347" s="239"/>
      <c r="G347" s="240">
        <f>ROUND(E347*F347,2)</f>
        <v>0</v>
      </c>
      <c r="H347" s="239"/>
      <c r="I347" s="240">
        <f>ROUND(E347*H347,2)</f>
        <v>0</v>
      </c>
      <c r="J347" s="239"/>
      <c r="K347" s="240">
        <f>ROUND(E347*J347,2)</f>
        <v>0</v>
      </c>
      <c r="L347" s="240">
        <v>12</v>
      </c>
      <c r="M347" s="240">
        <f>G347*(1+L347/100)</f>
        <v>0</v>
      </c>
      <c r="N347" s="238">
        <v>0</v>
      </c>
      <c r="O347" s="238">
        <f>ROUND(E347*N347,2)</f>
        <v>0</v>
      </c>
      <c r="P347" s="238">
        <v>0</v>
      </c>
      <c r="Q347" s="238">
        <f>ROUND(E347*P347,2)</f>
        <v>0</v>
      </c>
      <c r="R347" s="240"/>
      <c r="S347" s="240" t="s">
        <v>236</v>
      </c>
      <c r="T347" s="241" t="s">
        <v>237</v>
      </c>
      <c r="U347" s="224">
        <v>0</v>
      </c>
      <c r="V347" s="224">
        <f>ROUND(E347*U347,2)</f>
        <v>0</v>
      </c>
      <c r="W347" s="224"/>
      <c r="X347" s="224" t="s">
        <v>238</v>
      </c>
      <c r="Y347" s="224" t="s">
        <v>210</v>
      </c>
      <c r="Z347" s="214"/>
      <c r="AA347" s="214"/>
      <c r="AB347" s="214"/>
      <c r="AC347" s="214"/>
      <c r="AD347" s="214"/>
      <c r="AE347" s="214"/>
      <c r="AF347" s="214"/>
      <c r="AG347" s="214" t="s">
        <v>319</v>
      </c>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2" x14ac:dyDescent="0.2">
      <c r="A348" s="221"/>
      <c r="B348" s="222"/>
      <c r="C348" s="249" t="s">
        <v>489</v>
      </c>
      <c r="D348" s="225"/>
      <c r="E348" s="226"/>
      <c r="F348" s="224"/>
      <c r="G348" s="224"/>
      <c r="H348" s="224"/>
      <c r="I348" s="224"/>
      <c r="J348" s="224"/>
      <c r="K348" s="224"/>
      <c r="L348" s="224"/>
      <c r="M348" s="224"/>
      <c r="N348" s="223"/>
      <c r="O348" s="223"/>
      <c r="P348" s="223"/>
      <c r="Q348" s="223"/>
      <c r="R348" s="224"/>
      <c r="S348" s="224"/>
      <c r="T348" s="224"/>
      <c r="U348" s="224"/>
      <c r="V348" s="224"/>
      <c r="W348" s="224"/>
      <c r="X348" s="224"/>
      <c r="Y348" s="224"/>
      <c r="Z348" s="214"/>
      <c r="AA348" s="214"/>
      <c r="AB348" s="214"/>
      <c r="AC348" s="214"/>
      <c r="AD348" s="214"/>
      <c r="AE348" s="214"/>
      <c r="AF348" s="214"/>
      <c r="AG348" s="214" t="s">
        <v>222</v>
      </c>
      <c r="AH348" s="214">
        <v>0</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3" x14ac:dyDescent="0.2">
      <c r="A349" s="221"/>
      <c r="B349" s="222"/>
      <c r="C349" s="249" t="s">
        <v>490</v>
      </c>
      <c r="D349" s="225"/>
      <c r="E349" s="226"/>
      <c r="F349" s="224"/>
      <c r="G349" s="22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222</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3" x14ac:dyDescent="0.2">
      <c r="A350" s="221"/>
      <c r="B350" s="222"/>
      <c r="C350" s="249" t="s">
        <v>491</v>
      </c>
      <c r="D350" s="225"/>
      <c r="E350" s="226"/>
      <c r="F350" s="224"/>
      <c r="G350" s="224"/>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222</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3" x14ac:dyDescent="0.2">
      <c r="A351" s="221"/>
      <c r="B351" s="222"/>
      <c r="C351" s="249" t="s">
        <v>492</v>
      </c>
      <c r="D351" s="225"/>
      <c r="E351" s="226"/>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222</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3" x14ac:dyDescent="0.2">
      <c r="A352" s="221"/>
      <c r="B352" s="222"/>
      <c r="C352" s="249" t="s">
        <v>493</v>
      </c>
      <c r="D352" s="225"/>
      <c r="E352" s="226"/>
      <c r="F352" s="224"/>
      <c r="G352" s="22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222</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49" t="s">
        <v>494</v>
      </c>
      <c r="D353" s="225"/>
      <c r="E353" s="226"/>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222</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49" t="s">
        <v>495</v>
      </c>
      <c r="D354" s="225"/>
      <c r="E354" s="226"/>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222</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49" t="s">
        <v>496</v>
      </c>
      <c r="D355" s="225"/>
      <c r="E355" s="226"/>
      <c r="F355" s="224"/>
      <c r="G355" s="224"/>
      <c r="H355" s="224"/>
      <c r="I355" s="224"/>
      <c r="J355" s="224"/>
      <c r="K355" s="224"/>
      <c r="L355" s="224"/>
      <c r="M355" s="224"/>
      <c r="N355" s="223"/>
      <c r="O355" s="223"/>
      <c r="P355" s="223"/>
      <c r="Q355" s="223"/>
      <c r="R355" s="224"/>
      <c r="S355" s="224"/>
      <c r="T355" s="224"/>
      <c r="U355" s="224"/>
      <c r="V355" s="224"/>
      <c r="W355" s="224"/>
      <c r="X355" s="224"/>
      <c r="Y355" s="224"/>
      <c r="Z355" s="214"/>
      <c r="AA355" s="214"/>
      <c r="AB355" s="214"/>
      <c r="AC355" s="214"/>
      <c r="AD355" s="214"/>
      <c r="AE355" s="214"/>
      <c r="AF355" s="214"/>
      <c r="AG355" s="214" t="s">
        <v>222</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3" x14ac:dyDescent="0.2">
      <c r="A356" s="221"/>
      <c r="B356" s="222"/>
      <c r="C356" s="249" t="s">
        <v>497</v>
      </c>
      <c r="D356" s="225"/>
      <c r="E356" s="226"/>
      <c r="F356" s="224"/>
      <c r="G356" s="224"/>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222</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3" x14ac:dyDescent="0.2">
      <c r="A357" s="221"/>
      <c r="B357" s="222"/>
      <c r="C357" s="249" t="s">
        <v>498</v>
      </c>
      <c r="D357" s="225"/>
      <c r="E357" s="226"/>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222</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3" x14ac:dyDescent="0.2">
      <c r="A358" s="221"/>
      <c r="B358" s="222"/>
      <c r="C358" s="249" t="s">
        <v>499</v>
      </c>
      <c r="D358" s="225"/>
      <c r="E358" s="226"/>
      <c r="F358" s="224"/>
      <c r="G358" s="224"/>
      <c r="H358" s="224"/>
      <c r="I358" s="224"/>
      <c r="J358" s="224"/>
      <c r="K358" s="224"/>
      <c r="L358" s="224"/>
      <c r="M358" s="224"/>
      <c r="N358" s="223"/>
      <c r="O358" s="223"/>
      <c r="P358" s="223"/>
      <c r="Q358" s="223"/>
      <c r="R358" s="224"/>
      <c r="S358" s="224"/>
      <c r="T358" s="224"/>
      <c r="U358" s="224"/>
      <c r="V358" s="224"/>
      <c r="W358" s="224"/>
      <c r="X358" s="224"/>
      <c r="Y358" s="224"/>
      <c r="Z358" s="214"/>
      <c r="AA358" s="214"/>
      <c r="AB358" s="214"/>
      <c r="AC358" s="214"/>
      <c r="AD358" s="214"/>
      <c r="AE358" s="214"/>
      <c r="AF358" s="214"/>
      <c r="AG358" s="214" t="s">
        <v>222</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3" x14ac:dyDescent="0.2">
      <c r="A359" s="221"/>
      <c r="B359" s="222"/>
      <c r="C359" s="249" t="s">
        <v>500</v>
      </c>
      <c r="D359" s="225"/>
      <c r="E359" s="226"/>
      <c r="F359" s="224"/>
      <c r="G359" s="224"/>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222</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3" x14ac:dyDescent="0.2">
      <c r="A360" s="221"/>
      <c r="B360" s="222"/>
      <c r="C360" s="249" t="s">
        <v>501</v>
      </c>
      <c r="D360" s="225"/>
      <c r="E360" s="226"/>
      <c r="F360" s="224"/>
      <c r="G360" s="224"/>
      <c r="H360" s="224"/>
      <c r="I360" s="224"/>
      <c r="J360" s="224"/>
      <c r="K360" s="224"/>
      <c r="L360" s="224"/>
      <c r="M360" s="224"/>
      <c r="N360" s="223"/>
      <c r="O360" s="223"/>
      <c r="P360" s="223"/>
      <c r="Q360" s="223"/>
      <c r="R360" s="224"/>
      <c r="S360" s="224"/>
      <c r="T360" s="224"/>
      <c r="U360" s="224"/>
      <c r="V360" s="224"/>
      <c r="W360" s="224"/>
      <c r="X360" s="224"/>
      <c r="Y360" s="224"/>
      <c r="Z360" s="214"/>
      <c r="AA360" s="214"/>
      <c r="AB360" s="214"/>
      <c r="AC360" s="214"/>
      <c r="AD360" s="214"/>
      <c r="AE360" s="214"/>
      <c r="AF360" s="214"/>
      <c r="AG360" s="214" t="s">
        <v>222</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3" x14ac:dyDescent="0.2">
      <c r="A361" s="221"/>
      <c r="B361" s="222"/>
      <c r="C361" s="249" t="s">
        <v>502</v>
      </c>
      <c r="D361" s="225"/>
      <c r="E361" s="226"/>
      <c r="F361" s="224"/>
      <c r="G361" s="224"/>
      <c r="H361" s="224"/>
      <c r="I361" s="224"/>
      <c r="J361" s="224"/>
      <c r="K361" s="224"/>
      <c r="L361" s="224"/>
      <c r="M361" s="224"/>
      <c r="N361" s="223"/>
      <c r="O361" s="223"/>
      <c r="P361" s="223"/>
      <c r="Q361" s="223"/>
      <c r="R361" s="224"/>
      <c r="S361" s="224"/>
      <c r="T361" s="224"/>
      <c r="U361" s="224"/>
      <c r="V361" s="224"/>
      <c r="W361" s="224"/>
      <c r="X361" s="224"/>
      <c r="Y361" s="224"/>
      <c r="Z361" s="214"/>
      <c r="AA361" s="214"/>
      <c r="AB361" s="214"/>
      <c r="AC361" s="214"/>
      <c r="AD361" s="214"/>
      <c r="AE361" s="214"/>
      <c r="AF361" s="214"/>
      <c r="AG361" s="214" t="s">
        <v>222</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3" x14ac:dyDescent="0.2">
      <c r="A362" s="221"/>
      <c r="B362" s="222"/>
      <c r="C362" s="249" t="s">
        <v>503</v>
      </c>
      <c r="D362" s="225"/>
      <c r="E362" s="226"/>
      <c r="F362" s="224"/>
      <c r="G362" s="224"/>
      <c r="H362" s="224"/>
      <c r="I362" s="224"/>
      <c r="J362" s="224"/>
      <c r="K362" s="224"/>
      <c r="L362" s="224"/>
      <c r="M362" s="224"/>
      <c r="N362" s="223"/>
      <c r="O362" s="223"/>
      <c r="P362" s="223"/>
      <c r="Q362" s="223"/>
      <c r="R362" s="224"/>
      <c r="S362" s="224"/>
      <c r="T362" s="224"/>
      <c r="U362" s="224"/>
      <c r="V362" s="224"/>
      <c r="W362" s="224"/>
      <c r="X362" s="224"/>
      <c r="Y362" s="224"/>
      <c r="Z362" s="214"/>
      <c r="AA362" s="214"/>
      <c r="AB362" s="214"/>
      <c r="AC362" s="214"/>
      <c r="AD362" s="214"/>
      <c r="AE362" s="214"/>
      <c r="AF362" s="214"/>
      <c r="AG362" s="214" t="s">
        <v>222</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3" x14ac:dyDescent="0.2">
      <c r="A363" s="221"/>
      <c r="B363" s="222"/>
      <c r="C363" s="249" t="s">
        <v>504</v>
      </c>
      <c r="D363" s="225"/>
      <c r="E363" s="226"/>
      <c r="F363" s="224"/>
      <c r="G363" s="224"/>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222</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3" x14ac:dyDescent="0.2">
      <c r="A364" s="221"/>
      <c r="B364" s="222"/>
      <c r="C364" s="249" t="s">
        <v>505</v>
      </c>
      <c r="D364" s="225"/>
      <c r="E364" s="226"/>
      <c r="F364" s="224"/>
      <c r="G364" s="224"/>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222</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49" t="s">
        <v>358</v>
      </c>
      <c r="D365" s="225"/>
      <c r="E365" s="226"/>
      <c r="F365" s="224"/>
      <c r="G365" s="224"/>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222</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3" x14ac:dyDescent="0.2">
      <c r="A366" s="221"/>
      <c r="B366" s="222"/>
      <c r="C366" s="249" t="s">
        <v>284</v>
      </c>
      <c r="D366" s="225"/>
      <c r="E366" s="226"/>
      <c r="F366" s="224"/>
      <c r="G366" s="224"/>
      <c r="H366" s="224"/>
      <c r="I366" s="224"/>
      <c r="J366" s="224"/>
      <c r="K366" s="224"/>
      <c r="L366" s="224"/>
      <c r="M366" s="224"/>
      <c r="N366" s="223"/>
      <c r="O366" s="223"/>
      <c r="P366" s="223"/>
      <c r="Q366" s="223"/>
      <c r="R366" s="224"/>
      <c r="S366" s="224"/>
      <c r="T366" s="224"/>
      <c r="U366" s="224"/>
      <c r="V366" s="224"/>
      <c r="W366" s="224"/>
      <c r="X366" s="224"/>
      <c r="Y366" s="224"/>
      <c r="Z366" s="214"/>
      <c r="AA366" s="214"/>
      <c r="AB366" s="214"/>
      <c r="AC366" s="214"/>
      <c r="AD366" s="214"/>
      <c r="AE366" s="214"/>
      <c r="AF366" s="214"/>
      <c r="AG366" s="214" t="s">
        <v>222</v>
      </c>
      <c r="AH366" s="214">
        <v>0</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3" x14ac:dyDescent="0.2">
      <c r="A367" s="221"/>
      <c r="B367" s="222"/>
      <c r="C367" s="249" t="s">
        <v>359</v>
      </c>
      <c r="D367" s="225"/>
      <c r="E367" s="226"/>
      <c r="F367" s="224"/>
      <c r="G367" s="22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222</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3" x14ac:dyDescent="0.2">
      <c r="A368" s="221"/>
      <c r="B368" s="222"/>
      <c r="C368" s="249" t="s">
        <v>285</v>
      </c>
      <c r="D368" s="225"/>
      <c r="E368" s="226"/>
      <c r="F368" s="224"/>
      <c r="G368" s="224"/>
      <c r="H368" s="224"/>
      <c r="I368" s="224"/>
      <c r="J368" s="224"/>
      <c r="K368" s="224"/>
      <c r="L368" s="224"/>
      <c r="M368" s="224"/>
      <c r="N368" s="223"/>
      <c r="O368" s="223"/>
      <c r="P368" s="223"/>
      <c r="Q368" s="223"/>
      <c r="R368" s="224"/>
      <c r="S368" s="224"/>
      <c r="T368" s="224"/>
      <c r="U368" s="224"/>
      <c r="V368" s="224"/>
      <c r="W368" s="224"/>
      <c r="X368" s="224"/>
      <c r="Y368" s="224"/>
      <c r="Z368" s="214"/>
      <c r="AA368" s="214"/>
      <c r="AB368" s="214"/>
      <c r="AC368" s="214"/>
      <c r="AD368" s="214"/>
      <c r="AE368" s="214"/>
      <c r="AF368" s="214"/>
      <c r="AG368" s="214" t="s">
        <v>222</v>
      </c>
      <c r="AH368" s="214">
        <v>0</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3" x14ac:dyDescent="0.2">
      <c r="A369" s="221"/>
      <c r="B369" s="222"/>
      <c r="C369" s="249" t="s">
        <v>360</v>
      </c>
      <c r="D369" s="225"/>
      <c r="E369" s="226"/>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222</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49" t="s">
        <v>286</v>
      </c>
      <c r="D370" s="225"/>
      <c r="E370" s="226"/>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222</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x14ac:dyDescent="0.2">
      <c r="A371" s="221"/>
      <c r="B371" s="222"/>
      <c r="C371" s="249" t="s">
        <v>361</v>
      </c>
      <c r="D371" s="225"/>
      <c r="E371" s="226"/>
      <c r="F371" s="224"/>
      <c r="G371" s="224"/>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222</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x14ac:dyDescent="0.2">
      <c r="A372" s="221"/>
      <c r="B372" s="222"/>
      <c r="C372" s="249" t="s">
        <v>287</v>
      </c>
      <c r="D372" s="225"/>
      <c r="E372" s="226"/>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222</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3" x14ac:dyDescent="0.2">
      <c r="A373" s="221"/>
      <c r="B373" s="222"/>
      <c r="C373" s="249" t="s">
        <v>362</v>
      </c>
      <c r="D373" s="225"/>
      <c r="E373" s="226"/>
      <c r="F373" s="224"/>
      <c r="G373" s="224"/>
      <c r="H373" s="224"/>
      <c r="I373" s="224"/>
      <c r="J373" s="224"/>
      <c r="K373" s="224"/>
      <c r="L373" s="224"/>
      <c r="M373" s="224"/>
      <c r="N373" s="223"/>
      <c r="O373" s="223"/>
      <c r="P373" s="223"/>
      <c r="Q373" s="223"/>
      <c r="R373" s="224"/>
      <c r="S373" s="224"/>
      <c r="T373" s="224"/>
      <c r="U373" s="224"/>
      <c r="V373" s="224"/>
      <c r="W373" s="224"/>
      <c r="X373" s="224"/>
      <c r="Y373" s="224"/>
      <c r="Z373" s="214"/>
      <c r="AA373" s="214"/>
      <c r="AB373" s="214"/>
      <c r="AC373" s="214"/>
      <c r="AD373" s="214"/>
      <c r="AE373" s="214"/>
      <c r="AF373" s="214"/>
      <c r="AG373" s="214" t="s">
        <v>222</v>
      </c>
      <c r="AH373" s="214">
        <v>0</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3" x14ac:dyDescent="0.2">
      <c r="A374" s="221"/>
      <c r="B374" s="222"/>
      <c r="C374" s="249" t="s">
        <v>288</v>
      </c>
      <c r="D374" s="225"/>
      <c r="E374" s="226"/>
      <c r="F374" s="224"/>
      <c r="G374" s="224"/>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222</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3" x14ac:dyDescent="0.2">
      <c r="A375" s="221"/>
      <c r="B375" s="222"/>
      <c r="C375" s="249" t="s">
        <v>363</v>
      </c>
      <c r="D375" s="225"/>
      <c r="E375" s="226"/>
      <c r="F375" s="224"/>
      <c r="G375" s="224"/>
      <c r="H375" s="224"/>
      <c r="I375" s="224"/>
      <c r="J375" s="224"/>
      <c r="K375" s="224"/>
      <c r="L375" s="224"/>
      <c r="M375" s="224"/>
      <c r="N375" s="223"/>
      <c r="O375" s="223"/>
      <c r="P375" s="223"/>
      <c r="Q375" s="223"/>
      <c r="R375" s="224"/>
      <c r="S375" s="224"/>
      <c r="T375" s="224"/>
      <c r="U375" s="224"/>
      <c r="V375" s="224"/>
      <c r="W375" s="224"/>
      <c r="X375" s="224"/>
      <c r="Y375" s="224"/>
      <c r="Z375" s="214"/>
      <c r="AA375" s="214"/>
      <c r="AB375" s="214"/>
      <c r="AC375" s="214"/>
      <c r="AD375" s="214"/>
      <c r="AE375" s="214"/>
      <c r="AF375" s="214"/>
      <c r="AG375" s="214" t="s">
        <v>222</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3" x14ac:dyDescent="0.2">
      <c r="A376" s="221"/>
      <c r="B376" s="222"/>
      <c r="C376" s="249" t="s">
        <v>376</v>
      </c>
      <c r="D376" s="225"/>
      <c r="E376" s="226"/>
      <c r="F376" s="224"/>
      <c r="G376" s="224"/>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222</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3" x14ac:dyDescent="0.2">
      <c r="A377" s="221"/>
      <c r="B377" s="222"/>
      <c r="C377" s="249" t="s">
        <v>364</v>
      </c>
      <c r="D377" s="225"/>
      <c r="E377" s="226"/>
      <c r="F377" s="224"/>
      <c r="G377" s="224"/>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222</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3" x14ac:dyDescent="0.2">
      <c r="A378" s="221"/>
      <c r="B378" s="222"/>
      <c r="C378" s="249" t="s">
        <v>377</v>
      </c>
      <c r="D378" s="225"/>
      <c r="E378" s="226"/>
      <c r="F378" s="224"/>
      <c r="G378" s="224"/>
      <c r="H378" s="224"/>
      <c r="I378" s="224"/>
      <c r="J378" s="224"/>
      <c r="K378" s="224"/>
      <c r="L378" s="224"/>
      <c r="M378" s="224"/>
      <c r="N378" s="223"/>
      <c r="O378" s="223"/>
      <c r="P378" s="223"/>
      <c r="Q378" s="223"/>
      <c r="R378" s="224"/>
      <c r="S378" s="224"/>
      <c r="T378" s="224"/>
      <c r="U378" s="224"/>
      <c r="V378" s="224"/>
      <c r="W378" s="224"/>
      <c r="X378" s="224"/>
      <c r="Y378" s="224"/>
      <c r="Z378" s="214"/>
      <c r="AA378" s="214"/>
      <c r="AB378" s="214"/>
      <c r="AC378" s="214"/>
      <c r="AD378" s="214"/>
      <c r="AE378" s="214"/>
      <c r="AF378" s="214"/>
      <c r="AG378" s="214" t="s">
        <v>222</v>
      </c>
      <c r="AH378" s="214">
        <v>0</v>
      </c>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3" x14ac:dyDescent="0.2">
      <c r="A379" s="221"/>
      <c r="B379" s="222"/>
      <c r="C379" s="249" t="s">
        <v>364</v>
      </c>
      <c r="D379" s="225"/>
      <c r="E379" s="226"/>
      <c r="F379" s="224"/>
      <c r="G379" s="224"/>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222</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3" x14ac:dyDescent="0.2">
      <c r="A380" s="221"/>
      <c r="B380" s="222"/>
      <c r="C380" s="249" t="s">
        <v>378</v>
      </c>
      <c r="D380" s="225"/>
      <c r="E380" s="226"/>
      <c r="F380" s="224"/>
      <c r="G380" s="224"/>
      <c r="H380" s="224"/>
      <c r="I380" s="224"/>
      <c r="J380" s="224"/>
      <c r="K380" s="224"/>
      <c r="L380" s="224"/>
      <c r="M380" s="224"/>
      <c r="N380" s="223"/>
      <c r="O380" s="223"/>
      <c r="P380" s="223"/>
      <c r="Q380" s="223"/>
      <c r="R380" s="224"/>
      <c r="S380" s="224"/>
      <c r="T380" s="224"/>
      <c r="U380" s="224"/>
      <c r="V380" s="224"/>
      <c r="W380" s="224"/>
      <c r="X380" s="224"/>
      <c r="Y380" s="224"/>
      <c r="Z380" s="214"/>
      <c r="AA380" s="214"/>
      <c r="AB380" s="214"/>
      <c r="AC380" s="214"/>
      <c r="AD380" s="214"/>
      <c r="AE380" s="214"/>
      <c r="AF380" s="214"/>
      <c r="AG380" s="214" t="s">
        <v>222</v>
      </c>
      <c r="AH380" s="214">
        <v>0</v>
      </c>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3" x14ac:dyDescent="0.2">
      <c r="A381" s="221"/>
      <c r="B381" s="222"/>
      <c r="C381" s="249" t="s">
        <v>367</v>
      </c>
      <c r="D381" s="225"/>
      <c r="E381" s="226"/>
      <c r="F381" s="224"/>
      <c r="G381" s="224"/>
      <c r="H381" s="224"/>
      <c r="I381" s="224"/>
      <c r="J381" s="224"/>
      <c r="K381" s="224"/>
      <c r="L381" s="224"/>
      <c r="M381" s="224"/>
      <c r="N381" s="223"/>
      <c r="O381" s="223"/>
      <c r="P381" s="223"/>
      <c r="Q381" s="223"/>
      <c r="R381" s="224"/>
      <c r="S381" s="224"/>
      <c r="T381" s="224"/>
      <c r="U381" s="224"/>
      <c r="V381" s="224"/>
      <c r="W381" s="224"/>
      <c r="X381" s="224"/>
      <c r="Y381" s="224"/>
      <c r="Z381" s="214"/>
      <c r="AA381" s="214"/>
      <c r="AB381" s="214"/>
      <c r="AC381" s="214"/>
      <c r="AD381" s="214"/>
      <c r="AE381" s="214"/>
      <c r="AF381" s="214"/>
      <c r="AG381" s="214" t="s">
        <v>222</v>
      </c>
      <c r="AH381" s="214">
        <v>0</v>
      </c>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3" x14ac:dyDescent="0.2">
      <c r="A382" s="221"/>
      <c r="B382" s="222"/>
      <c r="C382" s="249" t="s">
        <v>379</v>
      </c>
      <c r="D382" s="225"/>
      <c r="E382" s="226"/>
      <c r="F382" s="224"/>
      <c r="G382" s="224"/>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222</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49" t="s">
        <v>368</v>
      </c>
      <c r="D383" s="225"/>
      <c r="E383" s="226"/>
      <c r="F383" s="224"/>
      <c r="G383" s="224"/>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222</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3" x14ac:dyDescent="0.2">
      <c r="A384" s="221"/>
      <c r="B384" s="222"/>
      <c r="C384" s="249" t="s">
        <v>380</v>
      </c>
      <c r="D384" s="225"/>
      <c r="E384" s="226"/>
      <c r="F384" s="224"/>
      <c r="G384" s="224"/>
      <c r="H384" s="224"/>
      <c r="I384" s="224"/>
      <c r="J384" s="224"/>
      <c r="K384" s="224"/>
      <c r="L384" s="224"/>
      <c r="M384" s="224"/>
      <c r="N384" s="223"/>
      <c r="O384" s="223"/>
      <c r="P384" s="223"/>
      <c r="Q384" s="223"/>
      <c r="R384" s="224"/>
      <c r="S384" s="224"/>
      <c r="T384" s="224"/>
      <c r="U384" s="224"/>
      <c r="V384" s="224"/>
      <c r="W384" s="224"/>
      <c r="X384" s="224"/>
      <c r="Y384" s="224"/>
      <c r="Z384" s="214"/>
      <c r="AA384" s="214"/>
      <c r="AB384" s="214"/>
      <c r="AC384" s="214"/>
      <c r="AD384" s="214"/>
      <c r="AE384" s="214"/>
      <c r="AF384" s="214"/>
      <c r="AG384" s="214" t="s">
        <v>222</v>
      </c>
      <c r="AH384" s="214">
        <v>0</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3" x14ac:dyDescent="0.2">
      <c r="A385" s="221"/>
      <c r="B385" s="222"/>
      <c r="C385" s="249" t="s">
        <v>369</v>
      </c>
      <c r="D385" s="225"/>
      <c r="E385" s="226"/>
      <c r="F385" s="224"/>
      <c r="G385" s="224"/>
      <c r="H385" s="224"/>
      <c r="I385" s="224"/>
      <c r="J385" s="224"/>
      <c r="K385" s="224"/>
      <c r="L385" s="224"/>
      <c r="M385" s="224"/>
      <c r="N385" s="223"/>
      <c r="O385" s="223"/>
      <c r="P385" s="223"/>
      <c r="Q385" s="223"/>
      <c r="R385" s="224"/>
      <c r="S385" s="224"/>
      <c r="T385" s="224"/>
      <c r="U385" s="224"/>
      <c r="V385" s="224"/>
      <c r="W385" s="224"/>
      <c r="X385" s="224"/>
      <c r="Y385" s="224"/>
      <c r="Z385" s="214"/>
      <c r="AA385" s="214"/>
      <c r="AB385" s="214"/>
      <c r="AC385" s="214"/>
      <c r="AD385" s="214"/>
      <c r="AE385" s="214"/>
      <c r="AF385" s="214"/>
      <c r="AG385" s="214" t="s">
        <v>222</v>
      </c>
      <c r="AH385" s="214">
        <v>0</v>
      </c>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49" t="s">
        <v>381</v>
      </c>
      <c r="D386" s="225"/>
      <c r="E386" s="226"/>
      <c r="F386" s="224"/>
      <c r="G386" s="224"/>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222</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49" t="s">
        <v>367</v>
      </c>
      <c r="D387" s="225"/>
      <c r="E387" s="226"/>
      <c r="F387" s="224"/>
      <c r="G387" s="224"/>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222</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49" t="s">
        <v>379</v>
      </c>
      <c r="D388" s="225"/>
      <c r="E388" s="226"/>
      <c r="F388" s="224"/>
      <c r="G388" s="224"/>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222</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3" x14ac:dyDescent="0.2">
      <c r="A389" s="221"/>
      <c r="B389" s="222"/>
      <c r="C389" s="249" t="s">
        <v>370</v>
      </c>
      <c r="D389" s="225"/>
      <c r="E389" s="226"/>
      <c r="F389" s="224"/>
      <c r="G389" s="224"/>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222</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3" x14ac:dyDescent="0.2">
      <c r="A390" s="221"/>
      <c r="B390" s="222"/>
      <c r="C390" s="249" t="s">
        <v>382</v>
      </c>
      <c r="D390" s="225"/>
      <c r="E390" s="226"/>
      <c r="F390" s="224"/>
      <c r="G390" s="224"/>
      <c r="H390" s="224"/>
      <c r="I390" s="224"/>
      <c r="J390" s="224"/>
      <c r="K390" s="224"/>
      <c r="L390" s="224"/>
      <c r="M390" s="224"/>
      <c r="N390" s="223"/>
      <c r="O390" s="223"/>
      <c r="P390" s="223"/>
      <c r="Q390" s="223"/>
      <c r="R390" s="224"/>
      <c r="S390" s="224"/>
      <c r="T390" s="224"/>
      <c r="U390" s="224"/>
      <c r="V390" s="224"/>
      <c r="W390" s="224"/>
      <c r="X390" s="224"/>
      <c r="Y390" s="224"/>
      <c r="Z390" s="214"/>
      <c r="AA390" s="214"/>
      <c r="AB390" s="214"/>
      <c r="AC390" s="214"/>
      <c r="AD390" s="214"/>
      <c r="AE390" s="214"/>
      <c r="AF390" s="214"/>
      <c r="AG390" s="214" t="s">
        <v>222</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3" x14ac:dyDescent="0.2">
      <c r="A391" s="221"/>
      <c r="B391" s="222"/>
      <c r="C391" s="249" t="s">
        <v>371</v>
      </c>
      <c r="D391" s="225"/>
      <c r="E391" s="226"/>
      <c r="F391" s="224"/>
      <c r="G391" s="224"/>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222</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3" x14ac:dyDescent="0.2">
      <c r="A392" s="221"/>
      <c r="B392" s="222"/>
      <c r="C392" s="249" t="s">
        <v>383</v>
      </c>
      <c r="D392" s="225"/>
      <c r="E392" s="226"/>
      <c r="F392" s="224"/>
      <c r="G392" s="224"/>
      <c r="H392" s="224"/>
      <c r="I392" s="224"/>
      <c r="J392" s="224"/>
      <c r="K392" s="224"/>
      <c r="L392" s="224"/>
      <c r="M392" s="224"/>
      <c r="N392" s="223"/>
      <c r="O392" s="223"/>
      <c r="P392" s="223"/>
      <c r="Q392" s="223"/>
      <c r="R392" s="224"/>
      <c r="S392" s="224"/>
      <c r="T392" s="224"/>
      <c r="U392" s="224"/>
      <c r="V392" s="224"/>
      <c r="W392" s="224"/>
      <c r="X392" s="224"/>
      <c r="Y392" s="224"/>
      <c r="Z392" s="214"/>
      <c r="AA392" s="214"/>
      <c r="AB392" s="214"/>
      <c r="AC392" s="214"/>
      <c r="AD392" s="214"/>
      <c r="AE392" s="214"/>
      <c r="AF392" s="214"/>
      <c r="AG392" s="214" t="s">
        <v>222</v>
      </c>
      <c r="AH392" s="214">
        <v>0</v>
      </c>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3" x14ac:dyDescent="0.2">
      <c r="A393" s="221"/>
      <c r="B393" s="222"/>
      <c r="C393" s="249" t="s">
        <v>504</v>
      </c>
      <c r="D393" s="225"/>
      <c r="E393" s="226"/>
      <c r="F393" s="224"/>
      <c r="G393" s="224"/>
      <c r="H393" s="224"/>
      <c r="I393" s="224"/>
      <c r="J393" s="224"/>
      <c r="K393" s="224"/>
      <c r="L393" s="224"/>
      <c r="M393" s="224"/>
      <c r="N393" s="223"/>
      <c r="O393" s="223"/>
      <c r="P393" s="223"/>
      <c r="Q393" s="223"/>
      <c r="R393" s="224"/>
      <c r="S393" s="224"/>
      <c r="T393" s="224"/>
      <c r="U393" s="224"/>
      <c r="V393" s="224"/>
      <c r="W393" s="224"/>
      <c r="X393" s="224"/>
      <c r="Y393" s="224"/>
      <c r="Z393" s="214"/>
      <c r="AA393" s="214"/>
      <c r="AB393" s="214"/>
      <c r="AC393" s="214"/>
      <c r="AD393" s="214"/>
      <c r="AE393" s="214"/>
      <c r="AF393" s="214"/>
      <c r="AG393" s="214" t="s">
        <v>222</v>
      </c>
      <c r="AH393" s="214">
        <v>0</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3" x14ac:dyDescent="0.2">
      <c r="A394" s="221"/>
      <c r="B394" s="222"/>
      <c r="C394" s="249" t="s">
        <v>506</v>
      </c>
      <c r="D394" s="225"/>
      <c r="E394" s="226">
        <v>776.9</v>
      </c>
      <c r="F394" s="224"/>
      <c r="G394" s="224"/>
      <c r="H394" s="224"/>
      <c r="I394" s="224"/>
      <c r="J394" s="224"/>
      <c r="K394" s="224"/>
      <c r="L394" s="224"/>
      <c r="M394" s="224"/>
      <c r="N394" s="223"/>
      <c r="O394" s="223"/>
      <c r="P394" s="223"/>
      <c r="Q394" s="223"/>
      <c r="R394" s="224"/>
      <c r="S394" s="224"/>
      <c r="T394" s="224"/>
      <c r="U394" s="224"/>
      <c r="V394" s="224"/>
      <c r="W394" s="224"/>
      <c r="X394" s="224"/>
      <c r="Y394" s="224"/>
      <c r="Z394" s="214"/>
      <c r="AA394" s="214"/>
      <c r="AB394" s="214"/>
      <c r="AC394" s="214"/>
      <c r="AD394" s="214"/>
      <c r="AE394" s="214"/>
      <c r="AF394" s="214"/>
      <c r="AG394" s="214" t="s">
        <v>222</v>
      </c>
      <c r="AH394" s="214">
        <v>0</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1" x14ac:dyDescent="0.2">
      <c r="A395" s="235">
        <v>32</v>
      </c>
      <c r="B395" s="236" t="s">
        <v>507</v>
      </c>
      <c r="C395" s="246" t="s">
        <v>508</v>
      </c>
      <c r="D395" s="237" t="s">
        <v>235</v>
      </c>
      <c r="E395" s="238">
        <v>465.24</v>
      </c>
      <c r="F395" s="239"/>
      <c r="G395" s="240">
        <f>ROUND(E395*F395,2)</f>
        <v>0</v>
      </c>
      <c r="H395" s="239"/>
      <c r="I395" s="240">
        <f>ROUND(E395*H395,2)</f>
        <v>0</v>
      </c>
      <c r="J395" s="239"/>
      <c r="K395" s="240">
        <f>ROUND(E395*J395,2)</f>
        <v>0</v>
      </c>
      <c r="L395" s="240">
        <v>12</v>
      </c>
      <c r="M395" s="240">
        <f>G395*(1+L395/100)</f>
        <v>0</v>
      </c>
      <c r="N395" s="238">
        <v>0</v>
      </c>
      <c r="O395" s="238">
        <f>ROUND(E395*N395,2)</f>
        <v>0</v>
      </c>
      <c r="P395" s="238">
        <v>3.0000000000000001E-5</v>
      </c>
      <c r="Q395" s="238">
        <f>ROUND(E395*P395,2)</f>
        <v>0.01</v>
      </c>
      <c r="R395" s="240"/>
      <c r="S395" s="240" t="s">
        <v>236</v>
      </c>
      <c r="T395" s="241" t="s">
        <v>237</v>
      </c>
      <c r="U395" s="224">
        <v>0</v>
      </c>
      <c r="V395" s="224">
        <f>ROUND(E395*U395,2)</f>
        <v>0</v>
      </c>
      <c r="W395" s="224"/>
      <c r="X395" s="224" t="s">
        <v>238</v>
      </c>
      <c r="Y395" s="224" t="s">
        <v>210</v>
      </c>
      <c r="Z395" s="214"/>
      <c r="AA395" s="214"/>
      <c r="AB395" s="214"/>
      <c r="AC395" s="214"/>
      <c r="AD395" s="214"/>
      <c r="AE395" s="214"/>
      <c r="AF395" s="214"/>
      <c r="AG395" s="214" t="s">
        <v>319</v>
      </c>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2" x14ac:dyDescent="0.2">
      <c r="A396" s="221"/>
      <c r="B396" s="222"/>
      <c r="C396" s="249" t="s">
        <v>509</v>
      </c>
      <c r="D396" s="225"/>
      <c r="E396" s="226"/>
      <c r="F396" s="224"/>
      <c r="G396" s="224"/>
      <c r="H396" s="224"/>
      <c r="I396" s="224"/>
      <c r="J396" s="224"/>
      <c r="K396" s="224"/>
      <c r="L396" s="224"/>
      <c r="M396" s="224"/>
      <c r="N396" s="223"/>
      <c r="O396" s="223"/>
      <c r="P396" s="223"/>
      <c r="Q396" s="223"/>
      <c r="R396" s="224"/>
      <c r="S396" s="224"/>
      <c r="T396" s="224"/>
      <c r="U396" s="224"/>
      <c r="V396" s="224"/>
      <c r="W396" s="224"/>
      <c r="X396" s="224"/>
      <c r="Y396" s="224"/>
      <c r="Z396" s="214"/>
      <c r="AA396" s="214"/>
      <c r="AB396" s="214"/>
      <c r="AC396" s="214"/>
      <c r="AD396" s="214"/>
      <c r="AE396" s="214"/>
      <c r="AF396" s="214"/>
      <c r="AG396" s="214" t="s">
        <v>222</v>
      </c>
      <c r="AH396" s="214">
        <v>0</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3" x14ac:dyDescent="0.2">
      <c r="A397" s="221"/>
      <c r="B397" s="222"/>
      <c r="C397" s="249" t="s">
        <v>490</v>
      </c>
      <c r="D397" s="225"/>
      <c r="E397" s="226"/>
      <c r="F397" s="224"/>
      <c r="G397" s="224"/>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222</v>
      </c>
      <c r="AH397" s="214">
        <v>0</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3" x14ac:dyDescent="0.2">
      <c r="A398" s="221"/>
      <c r="B398" s="222"/>
      <c r="C398" s="249" t="s">
        <v>510</v>
      </c>
      <c r="D398" s="225"/>
      <c r="E398" s="226"/>
      <c r="F398" s="224"/>
      <c r="G398" s="224"/>
      <c r="H398" s="224"/>
      <c r="I398" s="224"/>
      <c r="J398" s="224"/>
      <c r="K398" s="224"/>
      <c r="L398" s="224"/>
      <c r="M398" s="224"/>
      <c r="N398" s="223"/>
      <c r="O398" s="223"/>
      <c r="P398" s="223"/>
      <c r="Q398" s="223"/>
      <c r="R398" s="224"/>
      <c r="S398" s="224"/>
      <c r="T398" s="224"/>
      <c r="U398" s="224"/>
      <c r="V398" s="224"/>
      <c r="W398" s="224"/>
      <c r="X398" s="224"/>
      <c r="Y398" s="224"/>
      <c r="Z398" s="214"/>
      <c r="AA398" s="214"/>
      <c r="AB398" s="214"/>
      <c r="AC398" s="214"/>
      <c r="AD398" s="214"/>
      <c r="AE398" s="214"/>
      <c r="AF398" s="214"/>
      <c r="AG398" s="214" t="s">
        <v>222</v>
      </c>
      <c r="AH398" s="214">
        <v>0</v>
      </c>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3" x14ac:dyDescent="0.2">
      <c r="A399" s="221"/>
      <c r="B399" s="222"/>
      <c r="C399" s="249" t="s">
        <v>492</v>
      </c>
      <c r="D399" s="225"/>
      <c r="E399" s="226"/>
      <c r="F399" s="224"/>
      <c r="G399" s="224"/>
      <c r="H399" s="224"/>
      <c r="I399" s="224"/>
      <c r="J399" s="224"/>
      <c r="K399" s="224"/>
      <c r="L399" s="224"/>
      <c r="M399" s="224"/>
      <c r="N399" s="223"/>
      <c r="O399" s="223"/>
      <c r="P399" s="223"/>
      <c r="Q399" s="223"/>
      <c r="R399" s="224"/>
      <c r="S399" s="224"/>
      <c r="T399" s="224"/>
      <c r="U399" s="224"/>
      <c r="V399" s="224"/>
      <c r="W399" s="224"/>
      <c r="X399" s="224"/>
      <c r="Y399" s="224"/>
      <c r="Z399" s="214"/>
      <c r="AA399" s="214"/>
      <c r="AB399" s="214"/>
      <c r="AC399" s="214"/>
      <c r="AD399" s="214"/>
      <c r="AE399" s="214"/>
      <c r="AF399" s="214"/>
      <c r="AG399" s="214" t="s">
        <v>222</v>
      </c>
      <c r="AH399" s="214">
        <v>0</v>
      </c>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3" x14ac:dyDescent="0.2">
      <c r="A400" s="221"/>
      <c r="B400" s="222"/>
      <c r="C400" s="249" t="s">
        <v>511</v>
      </c>
      <c r="D400" s="225"/>
      <c r="E400" s="226"/>
      <c r="F400" s="224"/>
      <c r="G400" s="224"/>
      <c r="H400" s="224"/>
      <c r="I400" s="224"/>
      <c r="J400" s="224"/>
      <c r="K400" s="224"/>
      <c r="L400" s="224"/>
      <c r="M400" s="224"/>
      <c r="N400" s="223"/>
      <c r="O400" s="223"/>
      <c r="P400" s="223"/>
      <c r="Q400" s="223"/>
      <c r="R400" s="224"/>
      <c r="S400" s="224"/>
      <c r="T400" s="224"/>
      <c r="U400" s="224"/>
      <c r="V400" s="224"/>
      <c r="W400" s="224"/>
      <c r="X400" s="224"/>
      <c r="Y400" s="224"/>
      <c r="Z400" s="214"/>
      <c r="AA400" s="214"/>
      <c r="AB400" s="214"/>
      <c r="AC400" s="214"/>
      <c r="AD400" s="214"/>
      <c r="AE400" s="214"/>
      <c r="AF400" s="214"/>
      <c r="AG400" s="214" t="s">
        <v>222</v>
      </c>
      <c r="AH400" s="214">
        <v>0</v>
      </c>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3" x14ac:dyDescent="0.2">
      <c r="A401" s="221"/>
      <c r="B401" s="222"/>
      <c r="C401" s="249" t="s">
        <v>494</v>
      </c>
      <c r="D401" s="225"/>
      <c r="E401" s="226"/>
      <c r="F401" s="224"/>
      <c r="G401" s="224"/>
      <c r="H401" s="224"/>
      <c r="I401" s="224"/>
      <c r="J401" s="224"/>
      <c r="K401" s="224"/>
      <c r="L401" s="224"/>
      <c r="M401" s="224"/>
      <c r="N401" s="223"/>
      <c r="O401" s="223"/>
      <c r="P401" s="223"/>
      <c r="Q401" s="223"/>
      <c r="R401" s="224"/>
      <c r="S401" s="224"/>
      <c r="T401" s="224"/>
      <c r="U401" s="224"/>
      <c r="V401" s="224"/>
      <c r="W401" s="224"/>
      <c r="X401" s="224"/>
      <c r="Y401" s="224"/>
      <c r="Z401" s="214"/>
      <c r="AA401" s="214"/>
      <c r="AB401" s="214"/>
      <c r="AC401" s="214"/>
      <c r="AD401" s="214"/>
      <c r="AE401" s="214"/>
      <c r="AF401" s="214"/>
      <c r="AG401" s="214" t="s">
        <v>222</v>
      </c>
      <c r="AH401" s="214">
        <v>0</v>
      </c>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3" x14ac:dyDescent="0.2">
      <c r="A402" s="221"/>
      <c r="B402" s="222"/>
      <c r="C402" s="249" t="s">
        <v>512</v>
      </c>
      <c r="D402" s="225"/>
      <c r="E402" s="226"/>
      <c r="F402" s="224"/>
      <c r="G402" s="224"/>
      <c r="H402" s="224"/>
      <c r="I402" s="224"/>
      <c r="J402" s="224"/>
      <c r="K402" s="224"/>
      <c r="L402" s="224"/>
      <c r="M402" s="224"/>
      <c r="N402" s="223"/>
      <c r="O402" s="223"/>
      <c r="P402" s="223"/>
      <c r="Q402" s="223"/>
      <c r="R402" s="224"/>
      <c r="S402" s="224"/>
      <c r="T402" s="224"/>
      <c r="U402" s="224"/>
      <c r="V402" s="224"/>
      <c r="W402" s="224"/>
      <c r="X402" s="224"/>
      <c r="Y402" s="224"/>
      <c r="Z402" s="214"/>
      <c r="AA402" s="214"/>
      <c r="AB402" s="214"/>
      <c r="AC402" s="214"/>
      <c r="AD402" s="214"/>
      <c r="AE402" s="214"/>
      <c r="AF402" s="214"/>
      <c r="AG402" s="214" t="s">
        <v>222</v>
      </c>
      <c r="AH402" s="214">
        <v>0</v>
      </c>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3" x14ac:dyDescent="0.2">
      <c r="A403" s="221"/>
      <c r="B403" s="222"/>
      <c r="C403" s="249" t="s">
        <v>496</v>
      </c>
      <c r="D403" s="225"/>
      <c r="E403" s="226"/>
      <c r="F403" s="224"/>
      <c r="G403" s="224"/>
      <c r="H403" s="224"/>
      <c r="I403" s="224"/>
      <c r="J403" s="224"/>
      <c r="K403" s="224"/>
      <c r="L403" s="224"/>
      <c r="M403" s="224"/>
      <c r="N403" s="223"/>
      <c r="O403" s="223"/>
      <c r="P403" s="223"/>
      <c r="Q403" s="223"/>
      <c r="R403" s="224"/>
      <c r="S403" s="224"/>
      <c r="T403" s="224"/>
      <c r="U403" s="224"/>
      <c r="V403" s="224"/>
      <c r="W403" s="224"/>
      <c r="X403" s="224"/>
      <c r="Y403" s="224"/>
      <c r="Z403" s="214"/>
      <c r="AA403" s="214"/>
      <c r="AB403" s="214"/>
      <c r="AC403" s="214"/>
      <c r="AD403" s="214"/>
      <c r="AE403" s="214"/>
      <c r="AF403" s="214"/>
      <c r="AG403" s="214" t="s">
        <v>222</v>
      </c>
      <c r="AH403" s="214">
        <v>0</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3" x14ac:dyDescent="0.2">
      <c r="A404" s="221"/>
      <c r="B404" s="222"/>
      <c r="C404" s="249" t="s">
        <v>513</v>
      </c>
      <c r="D404" s="225"/>
      <c r="E404" s="226"/>
      <c r="F404" s="224"/>
      <c r="G404" s="224"/>
      <c r="H404" s="224"/>
      <c r="I404" s="224"/>
      <c r="J404" s="224"/>
      <c r="K404" s="224"/>
      <c r="L404" s="224"/>
      <c r="M404" s="224"/>
      <c r="N404" s="223"/>
      <c r="O404" s="223"/>
      <c r="P404" s="223"/>
      <c r="Q404" s="223"/>
      <c r="R404" s="224"/>
      <c r="S404" s="224"/>
      <c r="T404" s="224"/>
      <c r="U404" s="224"/>
      <c r="V404" s="224"/>
      <c r="W404" s="224"/>
      <c r="X404" s="224"/>
      <c r="Y404" s="224"/>
      <c r="Z404" s="214"/>
      <c r="AA404" s="214"/>
      <c r="AB404" s="214"/>
      <c r="AC404" s="214"/>
      <c r="AD404" s="214"/>
      <c r="AE404" s="214"/>
      <c r="AF404" s="214"/>
      <c r="AG404" s="214" t="s">
        <v>222</v>
      </c>
      <c r="AH404" s="214">
        <v>0</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3" x14ac:dyDescent="0.2">
      <c r="A405" s="221"/>
      <c r="B405" s="222"/>
      <c r="C405" s="249" t="s">
        <v>498</v>
      </c>
      <c r="D405" s="225"/>
      <c r="E405" s="226"/>
      <c r="F405" s="224"/>
      <c r="G405" s="224"/>
      <c r="H405" s="224"/>
      <c r="I405" s="224"/>
      <c r="J405" s="224"/>
      <c r="K405" s="224"/>
      <c r="L405" s="224"/>
      <c r="M405" s="224"/>
      <c r="N405" s="223"/>
      <c r="O405" s="223"/>
      <c r="P405" s="223"/>
      <c r="Q405" s="223"/>
      <c r="R405" s="224"/>
      <c r="S405" s="224"/>
      <c r="T405" s="224"/>
      <c r="U405" s="224"/>
      <c r="V405" s="224"/>
      <c r="W405" s="224"/>
      <c r="X405" s="224"/>
      <c r="Y405" s="224"/>
      <c r="Z405" s="214"/>
      <c r="AA405" s="214"/>
      <c r="AB405" s="214"/>
      <c r="AC405" s="214"/>
      <c r="AD405" s="214"/>
      <c r="AE405" s="214"/>
      <c r="AF405" s="214"/>
      <c r="AG405" s="214" t="s">
        <v>222</v>
      </c>
      <c r="AH405" s="214">
        <v>0</v>
      </c>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3" x14ac:dyDescent="0.2">
      <c r="A406" s="221"/>
      <c r="B406" s="222"/>
      <c r="C406" s="249" t="s">
        <v>514</v>
      </c>
      <c r="D406" s="225"/>
      <c r="E406" s="226"/>
      <c r="F406" s="224"/>
      <c r="G406" s="224"/>
      <c r="H406" s="224"/>
      <c r="I406" s="224"/>
      <c r="J406" s="224"/>
      <c r="K406" s="224"/>
      <c r="L406" s="224"/>
      <c r="M406" s="224"/>
      <c r="N406" s="223"/>
      <c r="O406" s="223"/>
      <c r="P406" s="223"/>
      <c r="Q406" s="223"/>
      <c r="R406" s="224"/>
      <c r="S406" s="224"/>
      <c r="T406" s="224"/>
      <c r="U406" s="224"/>
      <c r="V406" s="224"/>
      <c r="W406" s="224"/>
      <c r="X406" s="224"/>
      <c r="Y406" s="224"/>
      <c r="Z406" s="214"/>
      <c r="AA406" s="214"/>
      <c r="AB406" s="214"/>
      <c r="AC406" s="214"/>
      <c r="AD406" s="214"/>
      <c r="AE406" s="214"/>
      <c r="AF406" s="214"/>
      <c r="AG406" s="214" t="s">
        <v>222</v>
      </c>
      <c r="AH406" s="214">
        <v>0</v>
      </c>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3" x14ac:dyDescent="0.2">
      <c r="A407" s="221"/>
      <c r="B407" s="222"/>
      <c r="C407" s="249" t="s">
        <v>500</v>
      </c>
      <c r="D407" s="225"/>
      <c r="E407" s="226"/>
      <c r="F407" s="224"/>
      <c r="G407" s="224"/>
      <c r="H407" s="224"/>
      <c r="I407" s="224"/>
      <c r="J407" s="224"/>
      <c r="K407" s="224"/>
      <c r="L407" s="224"/>
      <c r="M407" s="224"/>
      <c r="N407" s="223"/>
      <c r="O407" s="223"/>
      <c r="P407" s="223"/>
      <c r="Q407" s="223"/>
      <c r="R407" s="224"/>
      <c r="S407" s="224"/>
      <c r="T407" s="224"/>
      <c r="U407" s="224"/>
      <c r="V407" s="224"/>
      <c r="W407" s="224"/>
      <c r="X407" s="224"/>
      <c r="Y407" s="224"/>
      <c r="Z407" s="214"/>
      <c r="AA407" s="214"/>
      <c r="AB407" s="214"/>
      <c r="AC407" s="214"/>
      <c r="AD407" s="214"/>
      <c r="AE407" s="214"/>
      <c r="AF407" s="214"/>
      <c r="AG407" s="214" t="s">
        <v>222</v>
      </c>
      <c r="AH407" s="214">
        <v>0</v>
      </c>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3" x14ac:dyDescent="0.2">
      <c r="A408" s="221"/>
      <c r="B408" s="222"/>
      <c r="C408" s="249" t="s">
        <v>515</v>
      </c>
      <c r="D408" s="225"/>
      <c r="E408" s="226"/>
      <c r="F408" s="224"/>
      <c r="G408" s="224"/>
      <c r="H408" s="224"/>
      <c r="I408" s="224"/>
      <c r="J408" s="224"/>
      <c r="K408" s="224"/>
      <c r="L408" s="224"/>
      <c r="M408" s="224"/>
      <c r="N408" s="223"/>
      <c r="O408" s="223"/>
      <c r="P408" s="223"/>
      <c r="Q408" s="223"/>
      <c r="R408" s="224"/>
      <c r="S408" s="224"/>
      <c r="T408" s="224"/>
      <c r="U408" s="224"/>
      <c r="V408" s="224"/>
      <c r="W408" s="224"/>
      <c r="X408" s="224"/>
      <c r="Y408" s="224"/>
      <c r="Z408" s="214"/>
      <c r="AA408" s="214"/>
      <c r="AB408" s="214"/>
      <c r="AC408" s="214"/>
      <c r="AD408" s="214"/>
      <c r="AE408" s="214"/>
      <c r="AF408" s="214"/>
      <c r="AG408" s="214" t="s">
        <v>222</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3" x14ac:dyDescent="0.2">
      <c r="A409" s="221"/>
      <c r="B409" s="222"/>
      <c r="C409" s="249" t="s">
        <v>502</v>
      </c>
      <c r="D409" s="225"/>
      <c r="E409" s="226"/>
      <c r="F409" s="224"/>
      <c r="G409" s="224"/>
      <c r="H409" s="224"/>
      <c r="I409" s="224"/>
      <c r="J409" s="224"/>
      <c r="K409" s="224"/>
      <c r="L409" s="224"/>
      <c r="M409" s="224"/>
      <c r="N409" s="223"/>
      <c r="O409" s="223"/>
      <c r="P409" s="223"/>
      <c r="Q409" s="223"/>
      <c r="R409" s="224"/>
      <c r="S409" s="224"/>
      <c r="T409" s="224"/>
      <c r="U409" s="224"/>
      <c r="V409" s="224"/>
      <c r="W409" s="224"/>
      <c r="X409" s="224"/>
      <c r="Y409" s="224"/>
      <c r="Z409" s="214"/>
      <c r="AA409" s="214"/>
      <c r="AB409" s="214"/>
      <c r="AC409" s="214"/>
      <c r="AD409" s="214"/>
      <c r="AE409" s="214"/>
      <c r="AF409" s="214"/>
      <c r="AG409" s="214" t="s">
        <v>222</v>
      </c>
      <c r="AH409" s="214">
        <v>0</v>
      </c>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3" x14ac:dyDescent="0.2">
      <c r="A410" s="221"/>
      <c r="B410" s="222"/>
      <c r="C410" s="249" t="s">
        <v>516</v>
      </c>
      <c r="D410" s="225"/>
      <c r="E410" s="226"/>
      <c r="F410" s="224"/>
      <c r="G410" s="224"/>
      <c r="H410" s="224"/>
      <c r="I410" s="224"/>
      <c r="J410" s="224"/>
      <c r="K410" s="224"/>
      <c r="L410" s="224"/>
      <c r="M410" s="224"/>
      <c r="N410" s="223"/>
      <c r="O410" s="223"/>
      <c r="P410" s="223"/>
      <c r="Q410" s="223"/>
      <c r="R410" s="224"/>
      <c r="S410" s="224"/>
      <c r="T410" s="224"/>
      <c r="U410" s="224"/>
      <c r="V410" s="224"/>
      <c r="W410" s="224"/>
      <c r="X410" s="224"/>
      <c r="Y410" s="224"/>
      <c r="Z410" s="214"/>
      <c r="AA410" s="214"/>
      <c r="AB410" s="214"/>
      <c r="AC410" s="214"/>
      <c r="AD410" s="214"/>
      <c r="AE410" s="214"/>
      <c r="AF410" s="214"/>
      <c r="AG410" s="214" t="s">
        <v>222</v>
      </c>
      <c r="AH410" s="214">
        <v>0</v>
      </c>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3" x14ac:dyDescent="0.2">
      <c r="A411" s="221"/>
      <c r="B411" s="222"/>
      <c r="C411" s="249" t="s">
        <v>517</v>
      </c>
      <c r="D411" s="225"/>
      <c r="E411" s="226">
        <v>465.24</v>
      </c>
      <c r="F411" s="224"/>
      <c r="G411" s="224"/>
      <c r="H411" s="224"/>
      <c r="I411" s="224"/>
      <c r="J411" s="224"/>
      <c r="K411" s="224"/>
      <c r="L411" s="224"/>
      <c r="M411" s="224"/>
      <c r="N411" s="223"/>
      <c r="O411" s="223"/>
      <c r="P411" s="223"/>
      <c r="Q411" s="223"/>
      <c r="R411" s="224"/>
      <c r="S411" s="224"/>
      <c r="T411" s="224"/>
      <c r="U411" s="224"/>
      <c r="V411" s="224"/>
      <c r="W411" s="224"/>
      <c r="X411" s="224"/>
      <c r="Y411" s="224"/>
      <c r="Z411" s="214"/>
      <c r="AA411" s="214"/>
      <c r="AB411" s="214"/>
      <c r="AC411" s="214"/>
      <c r="AD411" s="214"/>
      <c r="AE411" s="214"/>
      <c r="AF411" s="214"/>
      <c r="AG411" s="214" t="s">
        <v>222</v>
      </c>
      <c r="AH411" s="214">
        <v>0</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1" x14ac:dyDescent="0.2">
      <c r="A412" s="235">
        <v>33</v>
      </c>
      <c r="B412" s="236" t="s">
        <v>518</v>
      </c>
      <c r="C412" s="246" t="s">
        <v>519</v>
      </c>
      <c r="D412" s="237" t="s">
        <v>235</v>
      </c>
      <c r="E412" s="238">
        <v>511.76400000000001</v>
      </c>
      <c r="F412" s="239"/>
      <c r="G412" s="240">
        <f>ROUND(E412*F412,2)</f>
        <v>0</v>
      </c>
      <c r="H412" s="239"/>
      <c r="I412" s="240">
        <f>ROUND(E412*H412,2)</f>
        <v>0</v>
      </c>
      <c r="J412" s="239"/>
      <c r="K412" s="240">
        <f>ROUND(E412*J412,2)</f>
        <v>0</v>
      </c>
      <c r="L412" s="240">
        <v>12</v>
      </c>
      <c r="M412" s="240">
        <f>G412*(1+L412/100)</f>
        <v>0</v>
      </c>
      <c r="N412" s="238">
        <v>0</v>
      </c>
      <c r="O412" s="238">
        <f>ROUND(E412*N412,2)</f>
        <v>0</v>
      </c>
      <c r="P412" s="238">
        <v>0</v>
      </c>
      <c r="Q412" s="238">
        <f>ROUND(E412*P412,2)</f>
        <v>0</v>
      </c>
      <c r="R412" s="240"/>
      <c r="S412" s="240" t="s">
        <v>236</v>
      </c>
      <c r="T412" s="241" t="s">
        <v>237</v>
      </c>
      <c r="U412" s="224">
        <v>0</v>
      </c>
      <c r="V412" s="224">
        <f>ROUND(E412*U412,2)</f>
        <v>0</v>
      </c>
      <c r="W412" s="224"/>
      <c r="X412" s="224" t="s">
        <v>408</v>
      </c>
      <c r="Y412" s="224" t="s">
        <v>210</v>
      </c>
      <c r="Z412" s="214"/>
      <c r="AA412" s="214"/>
      <c r="AB412" s="214"/>
      <c r="AC412" s="214"/>
      <c r="AD412" s="214"/>
      <c r="AE412" s="214"/>
      <c r="AF412" s="214"/>
      <c r="AG412" s="214" t="s">
        <v>409</v>
      </c>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2" x14ac:dyDescent="0.2">
      <c r="A413" s="221"/>
      <c r="B413" s="222"/>
      <c r="C413" s="249" t="s">
        <v>520</v>
      </c>
      <c r="D413" s="225"/>
      <c r="E413" s="226"/>
      <c r="F413" s="224"/>
      <c r="G413" s="224"/>
      <c r="H413" s="224"/>
      <c r="I413" s="224"/>
      <c r="J413" s="224"/>
      <c r="K413" s="224"/>
      <c r="L413" s="224"/>
      <c r="M413" s="224"/>
      <c r="N413" s="223"/>
      <c r="O413" s="223"/>
      <c r="P413" s="223"/>
      <c r="Q413" s="223"/>
      <c r="R413" s="224"/>
      <c r="S413" s="224"/>
      <c r="T413" s="224"/>
      <c r="U413" s="224"/>
      <c r="V413" s="224"/>
      <c r="W413" s="224"/>
      <c r="X413" s="224"/>
      <c r="Y413" s="224"/>
      <c r="Z413" s="214"/>
      <c r="AA413" s="214"/>
      <c r="AB413" s="214"/>
      <c r="AC413" s="214"/>
      <c r="AD413" s="214"/>
      <c r="AE413" s="214"/>
      <c r="AF413" s="214"/>
      <c r="AG413" s="214" t="s">
        <v>222</v>
      </c>
      <c r="AH413" s="214">
        <v>0</v>
      </c>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3" x14ac:dyDescent="0.2">
      <c r="A414" s="221"/>
      <c r="B414" s="222"/>
      <c r="C414" s="249" t="s">
        <v>521</v>
      </c>
      <c r="D414" s="225"/>
      <c r="E414" s="226">
        <v>511.76</v>
      </c>
      <c r="F414" s="224"/>
      <c r="G414" s="224"/>
      <c r="H414" s="224"/>
      <c r="I414" s="224"/>
      <c r="J414" s="224"/>
      <c r="K414" s="224"/>
      <c r="L414" s="224"/>
      <c r="M414" s="224"/>
      <c r="N414" s="223"/>
      <c r="O414" s="223"/>
      <c r="P414" s="223"/>
      <c r="Q414" s="223"/>
      <c r="R414" s="224"/>
      <c r="S414" s="224"/>
      <c r="T414" s="224"/>
      <c r="U414" s="224"/>
      <c r="V414" s="224"/>
      <c r="W414" s="224"/>
      <c r="X414" s="224"/>
      <c r="Y414" s="224"/>
      <c r="Z414" s="214"/>
      <c r="AA414" s="214"/>
      <c r="AB414" s="214"/>
      <c r="AC414" s="214"/>
      <c r="AD414" s="214"/>
      <c r="AE414" s="214"/>
      <c r="AF414" s="214"/>
      <c r="AG414" s="214" t="s">
        <v>222</v>
      </c>
      <c r="AH414" s="214">
        <v>0</v>
      </c>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ht="22.5" outlineLevel="1" x14ac:dyDescent="0.2">
      <c r="A415" s="235">
        <v>34</v>
      </c>
      <c r="B415" s="236" t="s">
        <v>522</v>
      </c>
      <c r="C415" s="246" t="s">
        <v>523</v>
      </c>
      <c r="D415" s="237" t="s">
        <v>235</v>
      </c>
      <c r="E415" s="238">
        <v>156.84899999999999</v>
      </c>
      <c r="F415" s="239"/>
      <c r="G415" s="240">
        <f>ROUND(E415*F415,2)</f>
        <v>0</v>
      </c>
      <c r="H415" s="239"/>
      <c r="I415" s="240">
        <f>ROUND(E415*H415,2)</f>
        <v>0</v>
      </c>
      <c r="J415" s="239"/>
      <c r="K415" s="240">
        <f>ROUND(E415*J415,2)</f>
        <v>0</v>
      </c>
      <c r="L415" s="240">
        <v>12</v>
      </c>
      <c r="M415" s="240">
        <f>G415*(1+L415/100)</f>
        <v>0</v>
      </c>
      <c r="N415" s="238">
        <v>2.0000000000000001E-4</v>
      </c>
      <c r="O415" s="238">
        <f>ROUND(E415*N415,2)</f>
        <v>0.03</v>
      </c>
      <c r="P415" s="238">
        <v>0</v>
      </c>
      <c r="Q415" s="238">
        <f>ROUND(E415*P415,2)</f>
        <v>0</v>
      </c>
      <c r="R415" s="240"/>
      <c r="S415" s="240" t="s">
        <v>236</v>
      </c>
      <c r="T415" s="241" t="s">
        <v>237</v>
      </c>
      <c r="U415" s="224">
        <v>0</v>
      </c>
      <c r="V415" s="224">
        <f>ROUND(E415*U415,2)</f>
        <v>0</v>
      </c>
      <c r="W415" s="224"/>
      <c r="X415" s="224" t="s">
        <v>238</v>
      </c>
      <c r="Y415" s="224" t="s">
        <v>210</v>
      </c>
      <c r="Z415" s="214"/>
      <c r="AA415" s="214"/>
      <c r="AB415" s="214"/>
      <c r="AC415" s="214"/>
      <c r="AD415" s="214"/>
      <c r="AE415" s="214"/>
      <c r="AF415" s="214"/>
      <c r="AG415" s="214" t="s">
        <v>319</v>
      </c>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2" x14ac:dyDescent="0.2">
      <c r="A416" s="221"/>
      <c r="B416" s="222"/>
      <c r="C416" s="249" t="s">
        <v>524</v>
      </c>
      <c r="D416" s="225"/>
      <c r="E416" s="226"/>
      <c r="F416" s="224"/>
      <c r="G416" s="224"/>
      <c r="H416" s="224"/>
      <c r="I416" s="224"/>
      <c r="J416" s="224"/>
      <c r="K416" s="224"/>
      <c r="L416" s="224"/>
      <c r="M416" s="224"/>
      <c r="N416" s="223"/>
      <c r="O416" s="223"/>
      <c r="P416" s="223"/>
      <c r="Q416" s="223"/>
      <c r="R416" s="224"/>
      <c r="S416" s="224"/>
      <c r="T416" s="224"/>
      <c r="U416" s="224"/>
      <c r="V416" s="224"/>
      <c r="W416" s="224"/>
      <c r="X416" s="224"/>
      <c r="Y416" s="224"/>
      <c r="Z416" s="214"/>
      <c r="AA416" s="214"/>
      <c r="AB416" s="214"/>
      <c r="AC416" s="214"/>
      <c r="AD416" s="214"/>
      <c r="AE416" s="214"/>
      <c r="AF416" s="214"/>
      <c r="AG416" s="214" t="s">
        <v>222</v>
      </c>
      <c r="AH416" s="214">
        <v>0</v>
      </c>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3" x14ac:dyDescent="0.2">
      <c r="A417" s="221"/>
      <c r="B417" s="222"/>
      <c r="C417" s="249" t="s">
        <v>358</v>
      </c>
      <c r="D417" s="225"/>
      <c r="E417" s="226"/>
      <c r="F417" s="224"/>
      <c r="G417" s="224"/>
      <c r="H417" s="224"/>
      <c r="I417" s="224"/>
      <c r="J417" s="224"/>
      <c r="K417" s="224"/>
      <c r="L417" s="224"/>
      <c r="M417" s="224"/>
      <c r="N417" s="223"/>
      <c r="O417" s="223"/>
      <c r="P417" s="223"/>
      <c r="Q417" s="223"/>
      <c r="R417" s="224"/>
      <c r="S417" s="224"/>
      <c r="T417" s="224"/>
      <c r="U417" s="224"/>
      <c r="V417" s="224"/>
      <c r="W417" s="224"/>
      <c r="X417" s="224"/>
      <c r="Y417" s="224"/>
      <c r="Z417" s="214"/>
      <c r="AA417" s="214"/>
      <c r="AB417" s="214"/>
      <c r="AC417" s="214"/>
      <c r="AD417" s="214"/>
      <c r="AE417" s="214"/>
      <c r="AF417" s="214"/>
      <c r="AG417" s="214" t="s">
        <v>222</v>
      </c>
      <c r="AH417" s="214">
        <v>0</v>
      </c>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3" x14ac:dyDescent="0.2">
      <c r="A418" s="221"/>
      <c r="B418" s="222"/>
      <c r="C418" s="249" t="s">
        <v>284</v>
      </c>
      <c r="D418" s="225"/>
      <c r="E418" s="226"/>
      <c r="F418" s="224"/>
      <c r="G418" s="224"/>
      <c r="H418" s="224"/>
      <c r="I418" s="224"/>
      <c r="J418" s="224"/>
      <c r="K418" s="224"/>
      <c r="L418" s="224"/>
      <c r="M418" s="224"/>
      <c r="N418" s="223"/>
      <c r="O418" s="223"/>
      <c r="P418" s="223"/>
      <c r="Q418" s="223"/>
      <c r="R418" s="224"/>
      <c r="S418" s="224"/>
      <c r="T418" s="224"/>
      <c r="U418" s="224"/>
      <c r="V418" s="224"/>
      <c r="W418" s="224"/>
      <c r="X418" s="224"/>
      <c r="Y418" s="224"/>
      <c r="Z418" s="214"/>
      <c r="AA418" s="214"/>
      <c r="AB418" s="214"/>
      <c r="AC418" s="214"/>
      <c r="AD418" s="214"/>
      <c r="AE418" s="214"/>
      <c r="AF418" s="214"/>
      <c r="AG418" s="214" t="s">
        <v>222</v>
      </c>
      <c r="AH418" s="214">
        <v>0</v>
      </c>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3" x14ac:dyDescent="0.2">
      <c r="A419" s="221"/>
      <c r="B419" s="222"/>
      <c r="C419" s="249" t="s">
        <v>359</v>
      </c>
      <c r="D419" s="225"/>
      <c r="E419" s="226"/>
      <c r="F419" s="224"/>
      <c r="G419" s="224"/>
      <c r="H419" s="224"/>
      <c r="I419" s="224"/>
      <c r="J419" s="224"/>
      <c r="K419" s="224"/>
      <c r="L419" s="224"/>
      <c r="M419" s="224"/>
      <c r="N419" s="223"/>
      <c r="O419" s="223"/>
      <c r="P419" s="223"/>
      <c r="Q419" s="223"/>
      <c r="R419" s="224"/>
      <c r="S419" s="224"/>
      <c r="T419" s="224"/>
      <c r="U419" s="224"/>
      <c r="V419" s="224"/>
      <c r="W419" s="224"/>
      <c r="X419" s="224"/>
      <c r="Y419" s="224"/>
      <c r="Z419" s="214"/>
      <c r="AA419" s="214"/>
      <c r="AB419" s="214"/>
      <c r="AC419" s="214"/>
      <c r="AD419" s="214"/>
      <c r="AE419" s="214"/>
      <c r="AF419" s="214"/>
      <c r="AG419" s="214" t="s">
        <v>222</v>
      </c>
      <c r="AH419" s="214">
        <v>0</v>
      </c>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3" x14ac:dyDescent="0.2">
      <c r="A420" s="221"/>
      <c r="B420" s="222"/>
      <c r="C420" s="249" t="s">
        <v>285</v>
      </c>
      <c r="D420" s="225"/>
      <c r="E420" s="226"/>
      <c r="F420" s="224"/>
      <c r="G420" s="224"/>
      <c r="H420" s="224"/>
      <c r="I420" s="224"/>
      <c r="J420" s="224"/>
      <c r="K420" s="224"/>
      <c r="L420" s="224"/>
      <c r="M420" s="224"/>
      <c r="N420" s="223"/>
      <c r="O420" s="223"/>
      <c r="P420" s="223"/>
      <c r="Q420" s="223"/>
      <c r="R420" s="224"/>
      <c r="S420" s="224"/>
      <c r="T420" s="224"/>
      <c r="U420" s="224"/>
      <c r="V420" s="224"/>
      <c r="W420" s="224"/>
      <c r="X420" s="224"/>
      <c r="Y420" s="224"/>
      <c r="Z420" s="214"/>
      <c r="AA420" s="214"/>
      <c r="AB420" s="214"/>
      <c r="AC420" s="214"/>
      <c r="AD420" s="214"/>
      <c r="AE420" s="214"/>
      <c r="AF420" s="214"/>
      <c r="AG420" s="214" t="s">
        <v>222</v>
      </c>
      <c r="AH420" s="214">
        <v>0</v>
      </c>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3" x14ac:dyDescent="0.2">
      <c r="A421" s="221"/>
      <c r="B421" s="222"/>
      <c r="C421" s="249" t="s">
        <v>360</v>
      </c>
      <c r="D421" s="225"/>
      <c r="E421" s="226"/>
      <c r="F421" s="224"/>
      <c r="G421" s="224"/>
      <c r="H421" s="224"/>
      <c r="I421" s="224"/>
      <c r="J421" s="224"/>
      <c r="K421" s="224"/>
      <c r="L421" s="224"/>
      <c r="M421" s="224"/>
      <c r="N421" s="223"/>
      <c r="O421" s="223"/>
      <c r="P421" s="223"/>
      <c r="Q421" s="223"/>
      <c r="R421" s="224"/>
      <c r="S421" s="224"/>
      <c r="T421" s="224"/>
      <c r="U421" s="224"/>
      <c r="V421" s="224"/>
      <c r="W421" s="224"/>
      <c r="X421" s="224"/>
      <c r="Y421" s="224"/>
      <c r="Z421" s="214"/>
      <c r="AA421" s="214"/>
      <c r="AB421" s="214"/>
      <c r="AC421" s="214"/>
      <c r="AD421" s="214"/>
      <c r="AE421" s="214"/>
      <c r="AF421" s="214"/>
      <c r="AG421" s="214" t="s">
        <v>222</v>
      </c>
      <c r="AH421" s="214">
        <v>0</v>
      </c>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3" x14ac:dyDescent="0.2">
      <c r="A422" s="221"/>
      <c r="B422" s="222"/>
      <c r="C422" s="249" t="s">
        <v>286</v>
      </c>
      <c r="D422" s="225"/>
      <c r="E422" s="226"/>
      <c r="F422" s="224"/>
      <c r="G422" s="224"/>
      <c r="H422" s="224"/>
      <c r="I422" s="224"/>
      <c r="J422" s="224"/>
      <c r="K422" s="224"/>
      <c r="L422" s="224"/>
      <c r="M422" s="224"/>
      <c r="N422" s="223"/>
      <c r="O422" s="223"/>
      <c r="P422" s="223"/>
      <c r="Q422" s="223"/>
      <c r="R422" s="224"/>
      <c r="S422" s="224"/>
      <c r="T422" s="224"/>
      <c r="U422" s="224"/>
      <c r="V422" s="224"/>
      <c r="W422" s="224"/>
      <c r="X422" s="224"/>
      <c r="Y422" s="224"/>
      <c r="Z422" s="214"/>
      <c r="AA422" s="214"/>
      <c r="AB422" s="214"/>
      <c r="AC422" s="214"/>
      <c r="AD422" s="214"/>
      <c r="AE422" s="214"/>
      <c r="AF422" s="214"/>
      <c r="AG422" s="214" t="s">
        <v>222</v>
      </c>
      <c r="AH422" s="214">
        <v>0</v>
      </c>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3" x14ac:dyDescent="0.2">
      <c r="A423" s="221"/>
      <c r="B423" s="222"/>
      <c r="C423" s="249" t="s">
        <v>361</v>
      </c>
      <c r="D423" s="225"/>
      <c r="E423" s="226"/>
      <c r="F423" s="224"/>
      <c r="G423" s="224"/>
      <c r="H423" s="224"/>
      <c r="I423" s="224"/>
      <c r="J423" s="224"/>
      <c r="K423" s="224"/>
      <c r="L423" s="224"/>
      <c r="M423" s="224"/>
      <c r="N423" s="223"/>
      <c r="O423" s="223"/>
      <c r="P423" s="223"/>
      <c r="Q423" s="223"/>
      <c r="R423" s="224"/>
      <c r="S423" s="224"/>
      <c r="T423" s="224"/>
      <c r="U423" s="224"/>
      <c r="V423" s="224"/>
      <c r="W423" s="224"/>
      <c r="X423" s="224"/>
      <c r="Y423" s="224"/>
      <c r="Z423" s="214"/>
      <c r="AA423" s="214"/>
      <c r="AB423" s="214"/>
      <c r="AC423" s="214"/>
      <c r="AD423" s="214"/>
      <c r="AE423" s="214"/>
      <c r="AF423" s="214"/>
      <c r="AG423" s="214" t="s">
        <v>222</v>
      </c>
      <c r="AH423" s="214">
        <v>0</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3" x14ac:dyDescent="0.2">
      <c r="A424" s="221"/>
      <c r="B424" s="222"/>
      <c r="C424" s="249" t="s">
        <v>287</v>
      </c>
      <c r="D424" s="225"/>
      <c r="E424" s="226"/>
      <c r="F424" s="224"/>
      <c r="G424" s="224"/>
      <c r="H424" s="224"/>
      <c r="I424" s="224"/>
      <c r="J424" s="224"/>
      <c r="K424" s="224"/>
      <c r="L424" s="224"/>
      <c r="M424" s="224"/>
      <c r="N424" s="223"/>
      <c r="O424" s="223"/>
      <c r="P424" s="223"/>
      <c r="Q424" s="223"/>
      <c r="R424" s="224"/>
      <c r="S424" s="224"/>
      <c r="T424" s="224"/>
      <c r="U424" s="224"/>
      <c r="V424" s="224"/>
      <c r="W424" s="224"/>
      <c r="X424" s="224"/>
      <c r="Y424" s="224"/>
      <c r="Z424" s="214"/>
      <c r="AA424" s="214"/>
      <c r="AB424" s="214"/>
      <c r="AC424" s="214"/>
      <c r="AD424" s="214"/>
      <c r="AE424" s="214"/>
      <c r="AF424" s="214"/>
      <c r="AG424" s="214" t="s">
        <v>222</v>
      </c>
      <c r="AH424" s="214">
        <v>0</v>
      </c>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3" x14ac:dyDescent="0.2">
      <c r="A425" s="221"/>
      <c r="B425" s="222"/>
      <c r="C425" s="249" t="s">
        <v>362</v>
      </c>
      <c r="D425" s="225"/>
      <c r="E425" s="226"/>
      <c r="F425" s="224"/>
      <c r="G425" s="224"/>
      <c r="H425" s="224"/>
      <c r="I425" s="224"/>
      <c r="J425" s="224"/>
      <c r="K425" s="224"/>
      <c r="L425" s="224"/>
      <c r="M425" s="224"/>
      <c r="N425" s="223"/>
      <c r="O425" s="223"/>
      <c r="P425" s="223"/>
      <c r="Q425" s="223"/>
      <c r="R425" s="224"/>
      <c r="S425" s="224"/>
      <c r="T425" s="224"/>
      <c r="U425" s="224"/>
      <c r="V425" s="224"/>
      <c r="W425" s="224"/>
      <c r="X425" s="224"/>
      <c r="Y425" s="224"/>
      <c r="Z425" s="214"/>
      <c r="AA425" s="214"/>
      <c r="AB425" s="214"/>
      <c r="AC425" s="214"/>
      <c r="AD425" s="214"/>
      <c r="AE425" s="214"/>
      <c r="AF425" s="214"/>
      <c r="AG425" s="214" t="s">
        <v>222</v>
      </c>
      <c r="AH425" s="214">
        <v>0</v>
      </c>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3" x14ac:dyDescent="0.2">
      <c r="A426" s="221"/>
      <c r="B426" s="222"/>
      <c r="C426" s="249" t="s">
        <v>288</v>
      </c>
      <c r="D426" s="225"/>
      <c r="E426" s="226"/>
      <c r="F426" s="224"/>
      <c r="G426" s="224"/>
      <c r="H426" s="224"/>
      <c r="I426" s="224"/>
      <c r="J426" s="224"/>
      <c r="K426" s="224"/>
      <c r="L426" s="224"/>
      <c r="M426" s="224"/>
      <c r="N426" s="223"/>
      <c r="O426" s="223"/>
      <c r="P426" s="223"/>
      <c r="Q426" s="223"/>
      <c r="R426" s="224"/>
      <c r="S426" s="224"/>
      <c r="T426" s="224"/>
      <c r="U426" s="224"/>
      <c r="V426" s="224"/>
      <c r="W426" s="224"/>
      <c r="X426" s="224"/>
      <c r="Y426" s="224"/>
      <c r="Z426" s="214"/>
      <c r="AA426" s="214"/>
      <c r="AB426" s="214"/>
      <c r="AC426" s="214"/>
      <c r="AD426" s="214"/>
      <c r="AE426" s="214"/>
      <c r="AF426" s="214"/>
      <c r="AG426" s="214" t="s">
        <v>222</v>
      </c>
      <c r="AH426" s="214">
        <v>0</v>
      </c>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3" x14ac:dyDescent="0.2">
      <c r="A427" s="221"/>
      <c r="B427" s="222"/>
      <c r="C427" s="249" t="s">
        <v>363</v>
      </c>
      <c r="D427" s="225"/>
      <c r="E427" s="226"/>
      <c r="F427" s="224"/>
      <c r="G427" s="224"/>
      <c r="H427" s="224"/>
      <c r="I427" s="224"/>
      <c r="J427" s="224"/>
      <c r="K427" s="224"/>
      <c r="L427" s="224"/>
      <c r="M427" s="224"/>
      <c r="N427" s="223"/>
      <c r="O427" s="223"/>
      <c r="P427" s="223"/>
      <c r="Q427" s="223"/>
      <c r="R427" s="224"/>
      <c r="S427" s="224"/>
      <c r="T427" s="224"/>
      <c r="U427" s="224"/>
      <c r="V427" s="224"/>
      <c r="W427" s="224"/>
      <c r="X427" s="224"/>
      <c r="Y427" s="224"/>
      <c r="Z427" s="214"/>
      <c r="AA427" s="214"/>
      <c r="AB427" s="214"/>
      <c r="AC427" s="214"/>
      <c r="AD427" s="214"/>
      <c r="AE427" s="214"/>
      <c r="AF427" s="214"/>
      <c r="AG427" s="214" t="s">
        <v>222</v>
      </c>
      <c r="AH427" s="214">
        <v>0</v>
      </c>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outlineLevel="3" x14ac:dyDescent="0.2">
      <c r="A428" s="221"/>
      <c r="B428" s="222"/>
      <c r="C428" s="249" t="s">
        <v>376</v>
      </c>
      <c r="D428" s="225"/>
      <c r="E428" s="226"/>
      <c r="F428" s="224"/>
      <c r="G428" s="224"/>
      <c r="H428" s="224"/>
      <c r="I428" s="224"/>
      <c r="J428" s="224"/>
      <c r="K428" s="224"/>
      <c r="L428" s="224"/>
      <c r="M428" s="224"/>
      <c r="N428" s="223"/>
      <c r="O428" s="223"/>
      <c r="P428" s="223"/>
      <c r="Q428" s="223"/>
      <c r="R428" s="224"/>
      <c r="S428" s="224"/>
      <c r="T428" s="224"/>
      <c r="U428" s="224"/>
      <c r="V428" s="224"/>
      <c r="W428" s="224"/>
      <c r="X428" s="224"/>
      <c r="Y428" s="224"/>
      <c r="Z428" s="214"/>
      <c r="AA428" s="214"/>
      <c r="AB428" s="214"/>
      <c r="AC428" s="214"/>
      <c r="AD428" s="214"/>
      <c r="AE428" s="214"/>
      <c r="AF428" s="214"/>
      <c r="AG428" s="214" t="s">
        <v>222</v>
      </c>
      <c r="AH428" s="214">
        <v>0</v>
      </c>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3" x14ac:dyDescent="0.2">
      <c r="A429" s="221"/>
      <c r="B429" s="222"/>
      <c r="C429" s="249" t="s">
        <v>364</v>
      </c>
      <c r="D429" s="225"/>
      <c r="E429" s="226"/>
      <c r="F429" s="224"/>
      <c r="G429" s="224"/>
      <c r="H429" s="224"/>
      <c r="I429" s="224"/>
      <c r="J429" s="224"/>
      <c r="K429" s="224"/>
      <c r="L429" s="224"/>
      <c r="M429" s="224"/>
      <c r="N429" s="223"/>
      <c r="O429" s="223"/>
      <c r="P429" s="223"/>
      <c r="Q429" s="223"/>
      <c r="R429" s="224"/>
      <c r="S429" s="224"/>
      <c r="T429" s="224"/>
      <c r="U429" s="224"/>
      <c r="V429" s="224"/>
      <c r="W429" s="224"/>
      <c r="X429" s="224"/>
      <c r="Y429" s="224"/>
      <c r="Z429" s="214"/>
      <c r="AA429" s="214"/>
      <c r="AB429" s="214"/>
      <c r="AC429" s="214"/>
      <c r="AD429" s="214"/>
      <c r="AE429" s="214"/>
      <c r="AF429" s="214"/>
      <c r="AG429" s="214" t="s">
        <v>222</v>
      </c>
      <c r="AH429" s="214">
        <v>0</v>
      </c>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3" x14ac:dyDescent="0.2">
      <c r="A430" s="221"/>
      <c r="B430" s="222"/>
      <c r="C430" s="249" t="s">
        <v>377</v>
      </c>
      <c r="D430" s="225"/>
      <c r="E430" s="226"/>
      <c r="F430" s="224"/>
      <c r="G430" s="224"/>
      <c r="H430" s="224"/>
      <c r="I430" s="224"/>
      <c r="J430" s="224"/>
      <c r="K430" s="224"/>
      <c r="L430" s="224"/>
      <c r="M430" s="224"/>
      <c r="N430" s="223"/>
      <c r="O430" s="223"/>
      <c r="P430" s="223"/>
      <c r="Q430" s="223"/>
      <c r="R430" s="224"/>
      <c r="S430" s="224"/>
      <c r="T430" s="224"/>
      <c r="U430" s="224"/>
      <c r="V430" s="224"/>
      <c r="W430" s="224"/>
      <c r="X430" s="224"/>
      <c r="Y430" s="224"/>
      <c r="Z430" s="214"/>
      <c r="AA430" s="214"/>
      <c r="AB430" s="214"/>
      <c r="AC430" s="214"/>
      <c r="AD430" s="214"/>
      <c r="AE430" s="214"/>
      <c r="AF430" s="214"/>
      <c r="AG430" s="214" t="s">
        <v>222</v>
      </c>
      <c r="AH430" s="214">
        <v>0</v>
      </c>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3" x14ac:dyDescent="0.2">
      <c r="A431" s="221"/>
      <c r="B431" s="222"/>
      <c r="C431" s="249" t="s">
        <v>364</v>
      </c>
      <c r="D431" s="225"/>
      <c r="E431" s="226"/>
      <c r="F431" s="224"/>
      <c r="G431" s="224"/>
      <c r="H431" s="224"/>
      <c r="I431" s="224"/>
      <c r="J431" s="224"/>
      <c r="K431" s="224"/>
      <c r="L431" s="224"/>
      <c r="M431" s="224"/>
      <c r="N431" s="223"/>
      <c r="O431" s="223"/>
      <c r="P431" s="223"/>
      <c r="Q431" s="223"/>
      <c r="R431" s="224"/>
      <c r="S431" s="224"/>
      <c r="T431" s="224"/>
      <c r="U431" s="224"/>
      <c r="V431" s="224"/>
      <c r="W431" s="224"/>
      <c r="X431" s="224"/>
      <c r="Y431" s="224"/>
      <c r="Z431" s="214"/>
      <c r="AA431" s="214"/>
      <c r="AB431" s="214"/>
      <c r="AC431" s="214"/>
      <c r="AD431" s="214"/>
      <c r="AE431" s="214"/>
      <c r="AF431" s="214"/>
      <c r="AG431" s="214" t="s">
        <v>222</v>
      </c>
      <c r="AH431" s="214">
        <v>0</v>
      </c>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3" x14ac:dyDescent="0.2">
      <c r="A432" s="221"/>
      <c r="B432" s="222"/>
      <c r="C432" s="249" t="s">
        <v>378</v>
      </c>
      <c r="D432" s="225"/>
      <c r="E432" s="226"/>
      <c r="F432" s="224"/>
      <c r="G432" s="224"/>
      <c r="H432" s="224"/>
      <c r="I432" s="224"/>
      <c r="J432" s="224"/>
      <c r="K432" s="224"/>
      <c r="L432" s="224"/>
      <c r="M432" s="224"/>
      <c r="N432" s="223"/>
      <c r="O432" s="223"/>
      <c r="P432" s="223"/>
      <c r="Q432" s="223"/>
      <c r="R432" s="224"/>
      <c r="S432" s="224"/>
      <c r="T432" s="224"/>
      <c r="U432" s="224"/>
      <c r="V432" s="224"/>
      <c r="W432" s="224"/>
      <c r="X432" s="224"/>
      <c r="Y432" s="224"/>
      <c r="Z432" s="214"/>
      <c r="AA432" s="214"/>
      <c r="AB432" s="214"/>
      <c r="AC432" s="214"/>
      <c r="AD432" s="214"/>
      <c r="AE432" s="214"/>
      <c r="AF432" s="214"/>
      <c r="AG432" s="214" t="s">
        <v>222</v>
      </c>
      <c r="AH432" s="214">
        <v>0</v>
      </c>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3" x14ac:dyDescent="0.2">
      <c r="A433" s="221"/>
      <c r="B433" s="222"/>
      <c r="C433" s="249" t="s">
        <v>367</v>
      </c>
      <c r="D433" s="225"/>
      <c r="E433" s="226"/>
      <c r="F433" s="224"/>
      <c r="G433" s="224"/>
      <c r="H433" s="224"/>
      <c r="I433" s="224"/>
      <c r="J433" s="224"/>
      <c r="K433" s="224"/>
      <c r="L433" s="224"/>
      <c r="M433" s="224"/>
      <c r="N433" s="223"/>
      <c r="O433" s="223"/>
      <c r="P433" s="223"/>
      <c r="Q433" s="223"/>
      <c r="R433" s="224"/>
      <c r="S433" s="224"/>
      <c r="T433" s="224"/>
      <c r="U433" s="224"/>
      <c r="V433" s="224"/>
      <c r="W433" s="224"/>
      <c r="X433" s="224"/>
      <c r="Y433" s="224"/>
      <c r="Z433" s="214"/>
      <c r="AA433" s="214"/>
      <c r="AB433" s="214"/>
      <c r="AC433" s="214"/>
      <c r="AD433" s="214"/>
      <c r="AE433" s="214"/>
      <c r="AF433" s="214"/>
      <c r="AG433" s="214" t="s">
        <v>222</v>
      </c>
      <c r="AH433" s="214">
        <v>0</v>
      </c>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3" x14ac:dyDescent="0.2">
      <c r="A434" s="221"/>
      <c r="B434" s="222"/>
      <c r="C434" s="249" t="s">
        <v>379</v>
      </c>
      <c r="D434" s="225"/>
      <c r="E434" s="226"/>
      <c r="F434" s="224"/>
      <c r="G434" s="224"/>
      <c r="H434" s="224"/>
      <c r="I434" s="224"/>
      <c r="J434" s="224"/>
      <c r="K434" s="224"/>
      <c r="L434" s="224"/>
      <c r="M434" s="224"/>
      <c r="N434" s="223"/>
      <c r="O434" s="223"/>
      <c r="P434" s="223"/>
      <c r="Q434" s="223"/>
      <c r="R434" s="224"/>
      <c r="S434" s="224"/>
      <c r="T434" s="224"/>
      <c r="U434" s="224"/>
      <c r="V434" s="224"/>
      <c r="W434" s="224"/>
      <c r="X434" s="224"/>
      <c r="Y434" s="224"/>
      <c r="Z434" s="214"/>
      <c r="AA434" s="214"/>
      <c r="AB434" s="214"/>
      <c r="AC434" s="214"/>
      <c r="AD434" s="214"/>
      <c r="AE434" s="214"/>
      <c r="AF434" s="214"/>
      <c r="AG434" s="214" t="s">
        <v>222</v>
      </c>
      <c r="AH434" s="214">
        <v>0</v>
      </c>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3" x14ac:dyDescent="0.2">
      <c r="A435" s="221"/>
      <c r="B435" s="222"/>
      <c r="C435" s="249" t="s">
        <v>368</v>
      </c>
      <c r="D435" s="225"/>
      <c r="E435" s="226"/>
      <c r="F435" s="224"/>
      <c r="G435" s="224"/>
      <c r="H435" s="224"/>
      <c r="I435" s="224"/>
      <c r="J435" s="224"/>
      <c r="K435" s="224"/>
      <c r="L435" s="224"/>
      <c r="M435" s="224"/>
      <c r="N435" s="223"/>
      <c r="O435" s="223"/>
      <c r="P435" s="223"/>
      <c r="Q435" s="223"/>
      <c r="R435" s="224"/>
      <c r="S435" s="224"/>
      <c r="T435" s="224"/>
      <c r="U435" s="224"/>
      <c r="V435" s="224"/>
      <c r="W435" s="224"/>
      <c r="X435" s="224"/>
      <c r="Y435" s="224"/>
      <c r="Z435" s="214"/>
      <c r="AA435" s="214"/>
      <c r="AB435" s="214"/>
      <c r="AC435" s="214"/>
      <c r="AD435" s="214"/>
      <c r="AE435" s="214"/>
      <c r="AF435" s="214"/>
      <c r="AG435" s="214" t="s">
        <v>222</v>
      </c>
      <c r="AH435" s="214">
        <v>0</v>
      </c>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3" x14ac:dyDescent="0.2">
      <c r="A436" s="221"/>
      <c r="B436" s="222"/>
      <c r="C436" s="249" t="s">
        <v>380</v>
      </c>
      <c r="D436" s="225"/>
      <c r="E436" s="226"/>
      <c r="F436" s="224"/>
      <c r="G436" s="224"/>
      <c r="H436" s="224"/>
      <c r="I436" s="224"/>
      <c r="J436" s="224"/>
      <c r="K436" s="224"/>
      <c r="L436" s="224"/>
      <c r="M436" s="224"/>
      <c r="N436" s="223"/>
      <c r="O436" s="223"/>
      <c r="P436" s="223"/>
      <c r="Q436" s="223"/>
      <c r="R436" s="224"/>
      <c r="S436" s="224"/>
      <c r="T436" s="224"/>
      <c r="U436" s="224"/>
      <c r="V436" s="224"/>
      <c r="W436" s="224"/>
      <c r="X436" s="224"/>
      <c r="Y436" s="224"/>
      <c r="Z436" s="214"/>
      <c r="AA436" s="214"/>
      <c r="AB436" s="214"/>
      <c r="AC436" s="214"/>
      <c r="AD436" s="214"/>
      <c r="AE436" s="214"/>
      <c r="AF436" s="214"/>
      <c r="AG436" s="214" t="s">
        <v>222</v>
      </c>
      <c r="AH436" s="214">
        <v>0</v>
      </c>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3" x14ac:dyDescent="0.2">
      <c r="A437" s="221"/>
      <c r="B437" s="222"/>
      <c r="C437" s="249" t="s">
        <v>369</v>
      </c>
      <c r="D437" s="225"/>
      <c r="E437" s="226"/>
      <c r="F437" s="224"/>
      <c r="G437" s="224"/>
      <c r="H437" s="224"/>
      <c r="I437" s="224"/>
      <c r="J437" s="224"/>
      <c r="K437" s="224"/>
      <c r="L437" s="224"/>
      <c r="M437" s="224"/>
      <c r="N437" s="223"/>
      <c r="O437" s="223"/>
      <c r="P437" s="223"/>
      <c r="Q437" s="223"/>
      <c r="R437" s="224"/>
      <c r="S437" s="224"/>
      <c r="T437" s="224"/>
      <c r="U437" s="224"/>
      <c r="V437" s="224"/>
      <c r="W437" s="224"/>
      <c r="X437" s="224"/>
      <c r="Y437" s="224"/>
      <c r="Z437" s="214"/>
      <c r="AA437" s="214"/>
      <c r="AB437" s="214"/>
      <c r="AC437" s="214"/>
      <c r="AD437" s="214"/>
      <c r="AE437" s="214"/>
      <c r="AF437" s="214"/>
      <c r="AG437" s="214" t="s">
        <v>222</v>
      </c>
      <c r="AH437" s="214">
        <v>0</v>
      </c>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3" x14ac:dyDescent="0.2">
      <c r="A438" s="221"/>
      <c r="B438" s="222"/>
      <c r="C438" s="249" t="s">
        <v>381</v>
      </c>
      <c r="D438" s="225"/>
      <c r="E438" s="226"/>
      <c r="F438" s="224"/>
      <c r="G438" s="224"/>
      <c r="H438" s="224"/>
      <c r="I438" s="224"/>
      <c r="J438" s="224"/>
      <c r="K438" s="224"/>
      <c r="L438" s="224"/>
      <c r="M438" s="224"/>
      <c r="N438" s="223"/>
      <c r="O438" s="223"/>
      <c r="P438" s="223"/>
      <c r="Q438" s="223"/>
      <c r="R438" s="224"/>
      <c r="S438" s="224"/>
      <c r="T438" s="224"/>
      <c r="U438" s="224"/>
      <c r="V438" s="224"/>
      <c r="W438" s="224"/>
      <c r="X438" s="224"/>
      <c r="Y438" s="224"/>
      <c r="Z438" s="214"/>
      <c r="AA438" s="214"/>
      <c r="AB438" s="214"/>
      <c r="AC438" s="214"/>
      <c r="AD438" s="214"/>
      <c r="AE438" s="214"/>
      <c r="AF438" s="214"/>
      <c r="AG438" s="214" t="s">
        <v>222</v>
      </c>
      <c r="AH438" s="214">
        <v>0</v>
      </c>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3" x14ac:dyDescent="0.2">
      <c r="A439" s="221"/>
      <c r="B439" s="222"/>
      <c r="C439" s="249" t="s">
        <v>367</v>
      </c>
      <c r="D439" s="225"/>
      <c r="E439" s="226"/>
      <c r="F439" s="224"/>
      <c r="G439" s="224"/>
      <c r="H439" s="224"/>
      <c r="I439" s="224"/>
      <c r="J439" s="224"/>
      <c r="K439" s="224"/>
      <c r="L439" s="224"/>
      <c r="M439" s="224"/>
      <c r="N439" s="223"/>
      <c r="O439" s="223"/>
      <c r="P439" s="223"/>
      <c r="Q439" s="223"/>
      <c r="R439" s="224"/>
      <c r="S439" s="224"/>
      <c r="T439" s="224"/>
      <c r="U439" s="224"/>
      <c r="V439" s="224"/>
      <c r="W439" s="224"/>
      <c r="X439" s="224"/>
      <c r="Y439" s="224"/>
      <c r="Z439" s="214"/>
      <c r="AA439" s="214"/>
      <c r="AB439" s="214"/>
      <c r="AC439" s="214"/>
      <c r="AD439" s="214"/>
      <c r="AE439" s="214"/>
      <c r="AF439" s="214"/>
      <c r="AG439" s="214" t="s">
        <v>222</v>
      </c>
      <c r="AH439" s="214">
        <v>0</v>
      </c>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3" x14ac:dyDescent="0.2">
      <c r="A440" s="221"/>
      <c r="B440" s="222"/>
      <c r="C440" s="249" t="s">
        <v>379</v>
      </c>
      <c r="D440" s="225"/>
      <c r="E440" s="226"/>
      <c r="F440" s="224"/>
      <c r="G440" s="224"/>
      <c r="H440" s="224"/>
      <c r="I440" s="224"/>
      <c r="J440" s="224"/>
      <c r="K440" s="224"/>
      <c r="L440" s="224"/>
      <c r="M440" s="224"/>
      <c r="N440" s="223"/>
      <c r="O440" s="223"/>
      <c r="P440" s="223"/>
      <c r="Q440" s="223"/>
      <c r="R440" s="224"/>
      <c r="S440" s="224"/>
      <c r="T440" s="224"/>
      <c r="U440" s="224"/>
      <c r="V440" s="224"/>
      <c r="W440" s="224"/>
      <c r="X440" s="224"/>
      <c r="Y440" s="224"/>
      <c r="Z440" s="214"/>
      <c r="AA440" s="214"/>
      <c r="AB440" s="214"/>
      <c r="AC440" s="214"/>
      <c r="AD440" s="214"/>
      <c r="AE440" s="214"/>
      <c r="AF440" s="214"/>
      <c r="AG440" s="214" t="s">
        <v>222</v>
      </c>
      <c r="AH440" s="214">
        <v>0</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3" x14ac:dyDescent="0.2">
      <c r="A441" s="221"/>
      <c r="B441" s="222"/>
      <c r="C441" s="249" t="s">
        <v>370</v>
      </c>
      <c r="D441" s="225"/>
      <c r="E441" s="226"/>
      <c r="F441" s="224"/>
      <c r="G441" s="224"/>
      <c r="H441" s="224"/>
      <c r="I441" s="224"/>
      <c r="J441" s="224"/>
      <c r="K441" s="224"/>
      <c r="L441" s="224"/>
      <c r="M441" s="224"/>
      <c r="N441" s="223"/>
      <c r="O441" s="223"/>
      <c r="P441" s="223"/>
      <c r="Q441" s="223"/>
      <c r="R441" s="224"/>
      <c r="S441" s="224"/>
      <c r="T441" s="224"/>
      <c r="U441" s="224"/>
      <c r="V441" s="224"/>
      <c r="W441" s="224"/>
      <c r="X441" s="224"/>
      <c r="Y441" s="224"/>
      <c r="Z441" s="214"/>
      <c r="AA441" s="214"/>
      <c r="AB441" s="214"/>
      <c r="AC441" s="214"/>
      <c r="AD441" s="214"/>
      <c r="AE441" s="214"/>
      <c r="AF441" s="214"/>
      <c r="AG441" s="214" t="s">
        <v>222</v>
      </c>
      <c r="AH441" s="214">
        <v>0</v>
      </c>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3" x14ac:dyDescent="0.2">
      <c r="A442" s="221"/>
      <c r="B442" s="222"/>
      <c r="C442" s="249" t="s">
        <v>382</v>
      </c>
      <c r="D442" s="225"/>
      <c r="E442" s="226"/>
      <c r="F442" s="224"/>
      <c r="G442" s="224"/>
      <c r="H442" s="224"/>
      <c r="I442" s="224"/>
      <c r="J442" s="224"/>
      <c r="K442" s="224"/>
      <c r="L442" s="224"/>
      <c r="M442" s="224"/>
      <c r="N442" s="223"/>
      <c r="O442" s="223"/>
      <c r="P442" s="223"/>
      <c r="Q442" s="223"/>
      <c r="R442" s="224"/>
      <c r="S442" s="224"/>
      <c r="T442" s="224"/>
      <c r="U442" s="224"/>
      <c r="V442" s="224"/>
      <c r="W442" s="224"/>
      <c r="X442" s="224"/>
      <c r="Y442" s="224"/>
      <c r="Z442" s="214"/>
      <c r="AA442" s="214"/>
      <c r="AB442" s="214"/>
      <c r="AC442" s="214"/>
      <c r="AD442" s="214"/>
      <c r="AE442" s="214"/>
      <c r="AF442" s="214"/>
      <c r="AG442" s="214" t="s">
        <v>222</v>
      </c>
      <c r="AH442" s="214">
        <v>0</v>
      </c>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3" x14ac:dyDescent="0.2">
      <c r="A443" s="221"/>
      <c r="B443" s="222"/>
      <c r="C443" s="249" t="s">
        <v>371</v>
      </c>
      <c r="D443" s="225"/>
      <c r="E443" s="226"/>
      <c r="F443" s="224"/>
      <c r="G443" s="224"/>
      <c r="H443" s="224"/>
      <c r="I443" s="224"/>
      <c r="J443" s="224"/>
      <c r="K443" s="224"/>
      <c r="L443" s="224"/>
      <c r="M443" s="224"/>
      <c r="N443" s="223"/>
      <c r="O443" s="223"/>
      <c r="P443" s="223"/>
      <c r="Q443" s="223"/>
      <c r="R443" s="224"/>
      <c r="S443" s="224"/>
      <c r="T443" s="224"/>
      <c r="U443" s="224"/>
      <c r="V443" s="224"/>
      <c r="W443" s="224"/>
      <c r="X443" s="224"/>
      <c r="Y443" s="224"/>
      <c r="Z443" s="214"/>
      <c r="AA443" s="214"/>
      <c r="AB443" s="214"/>
      <c r="AC443" s="214"/>
      <c r="AD443" s="214"/>
      <c r="AE443" s="214"/>
      <c r="AF443" s="214"/>
      <c r="AG443" s="214" t="s">
        <v>222</v>
      </c>
      <c r="AH443" s="214">
        <v>0</v>
      </c>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3" x14ac:dyDescent="0.2">
      <c r="A444" s="221"/>
      <c r="B444" s="222"/>
      <c r="C444" s="249" t="s">
        <v>383</v>
      </c>
      <c r="D444" s="225"/>
      <c r="E444" s="226"/>
      <c r="F444" s="224"/>
      <c r="G444" s="224"/>
      <c r="H444" s="224"/>
      <c r="I444" s="224"/>
      <c r="J444" s="224"/>
      <c r="K444" s="224"/>
      <c r="L444" s="224"/>
      <c r="M444" s="224"/>
      <c r="N444" s="223"/>
      <c r="O444" s="223"/>
      <c r="P444" s="223"/>
      <c r="Q444" s="223"/>
      <c r="R444" s="224"/>
      <c r="S444" s="224"/>
      <c r="T444" s="224"/>
      <c r="U444" s="224"/>
      <c r="V444" s="224"/>
      <c r="W444" s="224"/>
      <c r="X444" s="224"/>
      <c r="Y444" s="224"/>
      <c r="Z444" s="214"/>
      <c r="AA444" s="214"/>
      <c r="AB444" s="214"/>
      <c r="AC444" s="214"/>
      <c r="AD444" s="214"/>
      <c r="AE444" s="214"/>
      <c r="AF444" s="214"/>
      <c r="AG444" s="214" t="s">
        <v>222</v>
      </c>
      <c r="AH444" s="214">
        <v>0</v>
      </c>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3" x14ac:dyDescent="0.2">
      <c r="A445" s="221"/>
      <c r="B445" s="222"/>
      <c r="C445" s="249" t="s">
        <v>384</v>
      </c>
      <c r="D445" s="225"/>
      <c r="E445" s="226">
        <v>156.85</v>
      </c>
      <c r="F445" s="224"/>
      <c r="G445" s="224"/>
      <c r="H445" s="224"/>
      <c r="I445" s="224"/>
      <c r="J445" s="224"/>
      <c r="K445" s="224"/>
      <c r="L445" s="224"/>
      <c r="M445" s="224"/>
      <c r="N445" s="223"/>
      <c r="O445" s="223"/>
      <c r="P445" s="223"/>
      <c r="Q445" s="223"/>
      <c r="R445" s="224"/>
      <c r="S445" s="224"/>
      <c r="T445" s="224"/>
      <c r="U445" s="224"/>
      <c r="V445" s="224"/>
      <c r="W445" s="224"/>
      <c r="X445" s="224"/>
      <c r="Y445" s="224"/>
      <c r="Z445" s="214"/>
      <c r="AA445" s="214"/>
      <c r="AB445" s="214"/>
      <c r="AC445" s="214"/>
      <c r="AD445" s="214"/>
      <c r="AE445" s="214"/>
      <c r="AF445" s="214"/>
      <c r="AG445" s="214" t="s">
        <v>222</v>
      </c>
      <c r="AH445" s="214">
        <v>0</v>
      </c>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ht="22.5" outlineLevel="1" x14ac:dyDescent="0.2">
      <c r="A446" s="235">
        <v>35</v>
      </c>
      <c r="B446" s="236" t="s">
        <v>525</v>
      </c>
      <c r="C446" s="246" t="s">
        <v>526</v>
      </c>
      <c r="D446" s="237" t="s">
        <v>235</v>
      </c>
      <c r="E446" s="238">
        <v>776.90200000000004</v>
      </c>
      <c r="F446" s="239"/>
      <c r="G446" s="240">
        <f>ROUND(E446*F446,2)</f>
        <v>0</v>
      </c>
      <c r="H446" s="239"/>
      <c r="I446" s="240">
        <f>ROUND(E446*H446,2)</f>
        <v>0</v>
      </c>
      <c r="J446" s="239"/>
      <c r="K446" s="240">
        <f>ROUND(E446*J446,2)</f>
        <v>0</v>
      </c>
      <c r="L446" s="240">
        <v>12</v>
      </c>
      <c r="M446" s="240">
        <f>G446*(1+L446/100)</f>
        <v>0</v>
      </c>
      <c r="N446" s="238">
        <v>2.9E-4</v>
      </c>
      <c r="O446" s="238">
        <f>ROUND(E446*N446,2)</f>
        <v>0.23</v>
      </c>
      <c r="P446" s="238">
        <v>0</v>
      </c>
      <c r="Q446" s="238">
        <f>ROUND(E446*P446,2)</f>
        <v>0</v>
      </c>
      <c r="R446" s="240"/>
      <c r="S446" s="240" t="s">
        <v>236</v>
      </c>
      <c r="T446" s="241" t="s">
        <v>237</v>
      </c>
      <c r="U446" s="224">
        <v>0</v>
      </c>
      <c r="V446" s="224">
        <f>ROUND(E446*U446,2)</f>
        <v>0</v>
      </c>
      <c r="W446" s="224"/>
      <c r="X446" s="224" t="s">
        <v>238</v>
      </c>
      <c r="Y446" s="224" t="s">
        <v>210</v>
      </c>
      <c r="Z446" s="214"/>
      <c r="AA446" s="214"/>
      <c r="AB446" s="214"/>
      <c r="AC446" s="214"/>
      <c r="AD446" s="214"/>
      <c r="AE446" s="214"/>
      <c r="AF446" s="214"/>
      <c r="AG446" s="214" t="s">
        <v>319</v>
      </c>
      <c r="AH446" s="214"/>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x14ac:dyDescent="0.2">
      <c r="A447" s="3"/>
      <c r="B447" s="4"/>
      <c r="C447" s="250"/>
      <c r="D447" s="6"/>
      <c r="E447" s="3"/>
      <c r="F447" s="3"/>
      <c r="G447" s="3"/>
      <c r="H447" s="3"/>
      <c r="I447" s="3"/>
      <c r="J447" s="3"/>
      <c r="K447" s="3"/>
      <c r="L447" s="3"/>
      <c r="M447" s="3"/>
      <c r="N447" s="3"/>
      <c r="O447" s="3"/>
      <c r="P447" s="3"/>
      <c r="Q447" s="3"/>
      <c r="R447" s="3"/>
      <c r="S447" s="3"/>
      <c r="T447" s="3"/>
      <c r="U447" s="3"/>
      <c r="V447" s="3"/>
      <c r="W447" s="3"/>
      <c r="X447" s="3"/>
      <c r="Y447" s="3"/>
      <c r="AE447">
        <v>12</v>
      </c>
      <c r="AF447">
        <v>21</v>
      </c>
      <c r="AG447" t="s">
        <v>188</v>
      </c>
    </row>
    <row r="448" spans="1:60" x14ac:dyDescent="0.2">
      <c r="A448" s="217"/>
      <c r="B448" s="218" t="s">
        <v>29</v>
      </c>
      <c r="C448" s="251"/>
      <c r="D448" s="219"/>
      <c r="E448" s="220"/>
      <c r="F448" s="220"/>
      <c r="G448" s="234">
        <f>G8+G137+G314+G316+G339+G343+G346</f>
        <v>0</v>
      </c>
      <c r="H448" s="3"/>
      <c r="I448" s="3"/>
      <c r="J448" s="3"/>
      <c r="K448" s="3"/>
      <c r="L448" s="3"/>
      <c r="M448" s="3"/>
      <c r="N448" s="3"/>
      <c r="O448" s="3"/>
      <c r="P448" s="3"/>
      <c r="Q448" s="3"/>
      <c r="R448" s="3"/>
      <c r="S448" s="3"/>
      <c r="T448" s="3"/>
      <c r="U448" s="3"/>
      <c r="V448" s="3"/>
      <c r="W448" s="3"/>
      <c r="X448" s="3"/>
      <c r="Y448" s="3"/>
      <c r="AE448">
        <f>SUMIF(L7:L446,AE447,G7:G446)</f>
        <v>0</v>
      </c>
      <c r="AF448">
        <f>SUMIF(L7:L446,AF447,G7:G446)</f>
        <v>0</v>
      </c>
      <c r="AG448" t="s">
        <v>230</v>
      </c>
    </row>
    <row r="449" spans="3:33" x14ac:dyDescent="0.2">
      <c r="C449" s="252"/>
      <c r="D449" s="10"/>
      <c r="AG449" t="s">
        <v>231</v>
      </c>
    </row>
    <row r="450" spans="3:33" x14ac:dyDescent="0.2">
      <c r="D450" s="10"/>
    </row>
    <row r="451" spans="3:33" x14ac:dyDescent="0.2">
      <c r="D451" s="10"/>
    </row>
    <row r="452" spans="3:33" x14ac:dyDescent="0.2">
      <c r="D452" s="10"/>
    </row>
    <row r="453" spans="3:33" x14ac:dyDescent="0.2">
      <c r="D453" s="10"/>
    </row>
    <row r="454" spans="3:33" x14ac:dyDescent="0.2">
      <c r="D454" s="10"/>
    </row>
    <row r="455" spans="3:33" x14ac:dyDescent="0.2">
      <c r="D455" s="10"/>
    </row>
    <row r="456" spans="3:33" x14ac:dyDescent="0.2">
      <c r="D456" s="10"/>
    </row>
    <row r="457" spans="3:33" x14ac:dyDescent="0.2">
      <c r="D457" s="10"/>
    </row>
    <row r="458" spans="3:33" x14ac:dyDescent="0.2">
      <c r="D458" s="10"/>
    </row>
    <row r="459" spans="3:33" x14ac:dyDescent="0.2">
      <c r="D459" s="10"/>
    </row>
    <row r="460" spans="3:33" x14ac:dyDescent="0.2">
      <c r="D460" s="10"/>
    </row>
    <row r="461" spans="3:33" x14ac:dyDescent="0.2">
      <c r="D461" s="10"/>
    </row>
    <row r="462" spans="3:33" x14ac:dyDescent="0.2">
      <c r="D462" s="10"/>
    </row>
    <row r="463" spans="3:33" x14ac:dyDescent="0.2">
      <c r="D463" s="10"/>
    </row>
    <row r="464" spans="3:33"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X1L0ZqblhmswBYBfPfmipfJS3q8dzncN9m79ljusHyUaS2sd+/yetu5KgFoIjRtH9p/PxR0u0nrKFnrRkJavg==" saltValue="EpehTUfJQUUpzyG0Owhadw==" spinCount="100000" sheet="1" formatRows="0"/>
  <mergeCells count="6">
    <mergeCell ref="A1:G1"/>
    <mergeCell ref="C2:G2"/>
    <mergeCell ref="C3:G3"/>
    <mergeCell ref="C4:G4"/>
    <mergeCell ref="C342:G342"/>
    <mergeCell ref="C345:G34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232</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56</v>
      </c>
      <c r="C3" s="203" t="s">
        <v>57</v>
      </c>
      <c r="D3" s="201"/>
      <c r="E3" s="201"/>
      <c r="F3" s="201"/>
      <c r="G3" s="202"/>
      <c r="AC3" s="178" t="s">
        <v>176</v>
      </c>
      <c r="AG3" t="s">
        <v>178</v>
      </c>
    </row>
    <row r="4" spans="1:60" ht="24.95" customHeight="1" x14ac:dyDescent="0.2">
      <c r="A4" s="204" t="s">
        <v>9</v>
      </c>
      <c r="B4" s="205" t="s">
        <v>62</v>
      </c>
      <c r="C4" s="206" t="s">
        <v>63</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164</v>
      </c>
      <c r="C8" s="245" t="s">
        <v>165</v>
      </c>
      <c r="D8" s="230"/>
      <c r="E8" s="231"/>
      <c r="F8" s="232"/>
      <c r="G8" s="232">
        <f>SUMIF(AG9:AG19,"&lt;&gt;NOR",G9:G19)</f>
        <v>0</v>
      </c>
      <c r="H8" s="232"/>
      <c r="I8" s="232">
        <f>SUM(I9:I19)</f>
        <v>0</v>
      </c>
      <c r="J8" s="232"/>
      <c r="K8" s="232">
        <f>SUM(K9:K19)</f>
        <v>0</v>
      </c>
      <c r="L8" s="232"/>
      <c r="M8" s="232">
        <f>SUM(M9:M19)</f>
        <v>0</v>
      </c>
      <c r="N8" s="231"/>
      <c r="O8" s="231">
        <f>SUM(O9:O19)</f>
        <v>0</v>
      </c>
      <c r="P8" s="231"/>
      <c r="Q8" s="231">
        <f>SUM(Q9:Q19)</f>
        <v>0</v>
      </c>
      <c r="R8" s="232"/>
      <c r="S8" s="232"/>
      <c r="T8" s="233"/>
      <c r="U8" s="227"/>
      <c r="V8" s="227">
        <f>SUM(V9:V19)</f>
        <v>0</v>
      </c>
      <c r="W8" s="227"/>
      <c r="X8" s="227"/>
      <c r="Y8" s="227"/>
      <c r="AG8" t="s">
        <v>203</v>
      </c>
    </row>
    <row r="9" spans="1:60" ht="22.5" outlineLevel="1" x14ac:dyDescent="0.2">
      <c r="A9" s="235">
        <v>1</v>
      </c>
      <c r="B9" s="236" t="s">
        <v>527</v>
      </c>
      <c r="C9" s="246" t="s">
        <v>528</v>
      </c>
      <c r="D9" s="237" t="s">
        <v>318</v>
      </c>
      <c r="E9" s="238">
        <v>95.54</v>
      </c>
      <c r="F9" s="239"/>
      <c r="G9" s="240">
        <f>ROUND(E9*F9,2)</f>
        <v>0</v>
      </c>
      <c r="H9" s="239"/>
      <c r="I9" s="240">
        <f>ROUND(E9*H9,2)</f>
        <v>0</v>
      </c>
      <c r="J9" s="239"/>
      <c r="K9" s="240">
        <f>ROUND(E9*J9,2)</f>
        <v>0</v>
      </c>
      <c r="L9" s="240">
        <v>12</v>
      </c>
      <c r="M9" s="240">
        <f>G9*(1+L9/100)</f>
        <v>0</v>
      </c>
      <c r="N9" s="238">
        <v>0</v>
      </c>
      <c r="O9" s="238">
        <f>ROUND(E9*N9,2)</f>
        <v>0</v>
      </c>
      <c r="P9" s="238">
        <v>0</v>
      </c>
      <c r="Q9" s="238">
        <f>ROUND(E9*P9,2)</f>
        <v>0</v>
      </c>
      <c r="R9" s="240"/>
      <c r="S9" s="240" t="s">
        <v>229</v>
      </c>
      <c r="T9" s="241" t="s">
        <v>208</v>
      </c>
      <c r="U9" s="224">
        <v>0</v>
      </c>
      <c r="V9" s="224">
        <f>ROUND(E9*U9,2)</f>
        <v>0</v>
      </c>
      <c r="W9" s="224"/>
      <c r="X9" s="224" t="s">
        <v>238</v>
      </c>
      <c r="Y9" s="224" t="s">
        <v>210</v>
      </c>
      <c r="Z9" s="214"/>
      <c r="AA9" s="214"/>
      <c r="AB9" s="214"/>
      <c r="AC9" s="214"/>
      <c r="AD9" s="214"/>
      <c r="AE9" s="214"/>
      <c r="AF9" s="214"/>
      <c r="AG9" s="214" t="s">
        <v>319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7" t="s">
        <v>529</v>
      </c>
      <c r="D10" s="242"/>
      <c r="E10" s="242"/>
      <c r="F10" s="242"/>
      <c r="G10" s="242"/>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213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49" t="s">
        <v>530</v>
      </c>
      <c r="D11" s="225"/>
      <c r="E11" s="226">
        <v>45</v>
      </c>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222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49" t="s">
        <v>531</v>
      </c>
      <c r="D12" s="225"/>
      <c r="E12" s="226">
        <v>26.28</v>
      </c>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49" t="s">
        <v>532</v>
      </c>
      <c r="D13" s="225"/>
      <c r="E13" s="226">
        <v>8.58</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49" t="s">
        <v>533</v>
      </c>
      <c r="D14" s="225"/>
      <c r="E14" s="226">
        <v>8</v>
      </c>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222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49" t="s">
        <v>534</v>
      </c>
      <c r="D15" s="225"/>
      <c r="E15" s="226">
        <v>2.88</v>
      </c>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222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49" t="s">
        <v>535</v>
      </c>
      <c r="D16" s="225"/>
      <c r="E16" s="226">
        <v>4.8</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1" x14ac:dyDescent="0.2">
      <c r="A17" s="235">
        <v>2</v>
      </c>
      <c r="B17" s="236" t="s">
        <v>536</v>
      </c>
      <c r="C17" s="246" t="s">
        <v>537</v>
      </c>
      <c r="D17" s="237" t="s">
        <v>318</v>
      </c>
      <c r="E17" s="238">
        <v>12.1</v>
      </c>
      <c r="F17" s="239"/>
      <c r="G17" s="240">
        <f>ROUND(E17*F17,2)</f>
        <v>0</v>
      </c>
      <c r="H17" s="239"/>
      <c r="I17" s="240">
        <f>ROUND(E17*H17,2)</f>
        <v>0</v>
      </c>
      <c r="J17" s="239"/>
      <c r="K17" s="240">
        <f>ROUND(E17*J17,2)</f>
        <v>0</v>
      </c>
      <c r="L17" s="240">
        <v>12</v>
      </c>
      <c r="M17" s="240">
        <f>G17*(1+L17/100)</f>
        <v>0</v>
      </c>
      <c r="N17" s="238">
        <v>0</v>
      </c>
      <c r="O17" s="238">
        <f>ROUND(E17*N17,2)</f>
        <v>0</v>
      </c>
      <c r="P17" s="238">
        <v>0</v>
      </c>
      <c r="Q17" s="238">
        <f>ROUND(E17*P17,2)</f>
        <v>0</v>
      </c>
      <c r="R17" s="240"/>
      <c r="S17" s="240" t="s">
        <v>229</v>
      </c>
      <c r="T17" s="241" t="s">
        <v>208</v>
      </c>
      <c r="U17" s="224">
        <v>0</v>
      </c>
      <c r="V17" s="224">
        <f>ROUND(E17*U17,2)</f>
        <v>0</v>
      </c>
      <c r="W17" s="224"/>
      <c r="X17" s="224" t="s">
        <v>238</v>
      </c>
      <c r="Y17" s="224" t="s">
        <v>210</v>
      </c>
      <c r="Z17" s="214"/>
      <c r="AA17" s="214"/>
      <c r="AB17" s="214"/>
      <c r="AC17" s="214"/>
      <c r="AD17" s="214"/>
      <c r="AE17" s="214"/>
      <c r="AF17" s="214"/>
      <c r="AG17" s="214" t="s">
        <v>319</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47" t="s">
        <v>529</v>
      </c>
      <c r="D18" s="242"/>
      <c r="E18" s="242"/>
      <c r="F18" s="242"/>
      <c r="G18" s="242"/>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213</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49" t="s">
        <v>538</v>
      </c>
      <c r="D19" s="225"/>
      <c r="E19" s="226">
        <v>12.1</v>
      </c>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222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x14ac:dyDescent="0.2">
      <c r="A20" s="228" t="s">
        <v>202</v>
      </c>
      <c r="B20" s="229" t="s">
        <v>166</v>
      </c>
      <c r="C20" s="245" t="s">
        <v>167</v>
      </c>
      <c r="D20" s="230"/>
      <c r="E20" s="231"/>
      <c r="F20" s="232"/>
      <c r="G20" s="232">
        <f>SUMIF(AG21:AG190,"&lt;&gt;NOR",G21:G190)</f>
        <v>0</v>
      </c>
      <c r="H20" s="232"/>
      <c r="I20" s="232">
        <f>SUM(I21:I190)</f>
        <v>0</v>
      </c>
      <c r="J20" s="232"/>
      <c r="K20" s="232">
        <f>SUM(K21:K190)</f>
        <v>0</v>
      </c>
      <c r="L20" s="232"/>
      <c r="M20" s="232">
        <f>SUM(M21:M190)</f>
        <v>0</v>
      </c>
      <c r="N20" s="231"/>
      <c r="O20" s="231">
        <f>SUM(O21:O190)</f>
        <v>0</v>
      </c>
      <c r="P20" s="231"/>
      <c r="Q20" s="231">
        <f>SUM(Q21:Q190)</f>
        <v>0</v>
      </c>
      <c r="R20" s="232"/>
      <c r="S20" s="232"/>
      <c r="T20" s="233"/>
      <c r="U20" s="227"/>
      <c r="V20" s="227">
        <f>SUM(V21:V190)</f>
        <v>0</v>
      </c>
      <c r="W20" s="227"/>
      <c r="X20" s="227"/>
      <c r="Y20" s="227"/>
      <c r="AG20" t="s">
        <v>203</v>
      </c>
    </row>
    <row r="21" spans="1:60" outlineLevel="1" x14ac:dyDescent="0.2">
      <c r="A21" s="235">
        <v>3</v>
      </c>
      <c r="B21" s="236" t="s">
        <v>539</v>
      </c>
      <c r="C21" s="246" t="s">
        <v>540</v>
      </c>
      <c r="D21" s="237" t="s">
        <v>318</v>
      </c>
      <c r="E21" s="238">
        <v>96.1</v>
      </c>
      <c r="F21" s="239"/>
      <c r="G21" s="240">
        <f>ROUND(E21*F21,2)</f>
        <v>0</v>
      </c>
      <c r="H21" s="239"/>
      <c r="I21" s="240">
        <f>ROUND(E21*H21,2)</f>
        <v>0</v>
      </c>
      <c r="J21" s="239"/>
      <c r="K21" s="240">
        <f>ROUND(E21*J21,2)</f>
        <v>0</v>
      </c>
      <c r="L21" s="240">
        <v>12</v>
      </c>
      <c r="M21" s="240">
        <f>G21*(1+L21/100)</f>
        <v>0</v>
      </c>
      <c r="N21" s="238">
        <v>0</v>
      </c>
      <c r="O21" s="238">
        <f>ROUND(E21*N21,2)</f>
        <v>0</v>
      </c>
      <c r="P21" s="238">
        <v>0</v>
      </c>
      <c r="Q21" s="238">
        <f>ROUND(E21*P21,2)</f>
        <v>0</v>
      </c>
      <c r="R21" s="240"/>
      <c r="S21" s="240" t="s">
        <v>229</v>
      </c>
      <c r="T21" s="241" t="s">
        <v>208</v>
      </c>
      <c r="U21" s="224">
        <v>0</v>
      </c>
      <c r="V21" s="224">
        <f>ROUND(E21*U21,2)</f>
        <v>0</v>
      </c>
      <c r="W21" s="224"/>
      <c r="X21" s="224" t="s">
        <v>238</v>
      </c>
      <c r="Y21" s="224" t="s">
        <v>210</v>
      </c>
      <c r="Z21" s="214"/>
      <c r="AA21" s="214"/>
      <c r="AB21" s="214"/>
      <c r="AC21" s="214"/>
      <c r="AD21" s="214"/>
      <c r="AE21" s="214"/>
      <c r="AF21" s="214"/>
      <c r="AG21" s="214" t="s">
        <v>319</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47" t="s">
        <v>529</v>
      </c>
      <c r="D22" s="242"/>
      <c r="E22" s="242"/>
      <c r="F22" s="242"/>
      <c r="G22" s="242"/>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213</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49" t="s">
        <v>541</v>
      </c>
      <c r="D23" s="225"/>
      <c r="E23" s="226">
        <v>45</v>
      </c>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222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49" t="s">
        <v>542</v>
      </c>
      <c r="D24" s="225"/>
      <c r="E24" s="226">
        <v>26.28</v>
      </c>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222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49" t="s">
        <v>543</v>
      </c>
      <c r="D25" s="225"/>
      <c r="E25" s="226">
        <v>8.58</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222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49" t="s">
        <v>544</v>
      </c>
      <c r="D26" s="225"/>
      <c r="E26" s="226">
        <v>10</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49" t="s">
        <v>545</v>
      </c>
      <c r="D27" s="225"/>
      <c r="E27" s="226">
        <v>4.8</v>
      </c>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222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49" t="s">
        <v>546</v>
      </c>
      <c r="D28" s="225"/>
      <c r="E28" s="226">
        <v>1.44</v>
      </c>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222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ht="22.5" outlineLevel="1" x14ac:dyDescent="0.2">
      <c r="A29" s="235">
        <v>4</v>
      </c>
      <c r="B29" s="236" t="s">
        <v>547</v>
      </c>
      <c r="C29" s="246" t="s">
        <v>548</v>
      </c>
      <c r="D29" s="237" t="s">
        <v>235</v>
      </c>
      <c r="E29" s="238">
        <v>4.9984000000000002</v>
      </c>
      <c r="F29" s="239"/>
      <c r="G29" s="240">
        <f>ROUND(E29*F29,2)</f>
        <v>0</v>
      </c>
      <c r="H29" s="239"/>
      <c r="I29" s="240">
        <f>ROUND(E29*H29,2)</f>
        <v>0</v>
      </c>
      <c r="J29" s="239"/>
      <c r="K29" s="240">
        <f>ROUND(E29*J29,2)</f>
        <v>0</v>
      </c>
      <c r="L29" s="240">
        <v>12</v>
      </c>
      <c r="M29" s="240">
        <f>G29*(1+L29/100)</f>
        <v>0</v>
      </c>
      <c r="N29" s="238">
        <v>0</v>
      </c>
      <c r="O29" s="238">
        <f>ROUND(E29*N29,2)</f>
        <v>0</v>
      </c>
      <c r="P29" s="238">
        <v>0</v>
      </c>
      <c r="Q29" s="238">
        <f>ROUND(E29*P29,2)</f>
        <v>0</v>
      </c>
      <c r="R29" s="240"/>
      <c r="S29" s="240" t="s">
        <v>229</v>
      </c>
      <c r="T29" s="241" t="s">
        <v>208</v>
      </c>
      <c r="U29" s="224">
        <v>0</v>
      </c>
      <c r="V29" s="224">
        <f>ROUND(E29*U29,2)</f>
        <v>0</v>
      </c>
      <c r="W29" s="224"/>
      <c r="X29" s="224" t="s">
        <v>238</v>
      </c>
      <c r="Y29" s="224" t="s">
        <v>210</v>
      </c>
      <c r="Z29" s="214"/>
      <c r="AA29" s="214"/>
      <c r="AB29" s="214"/>
      <c r="AC29" s="214"/>
      <c r="AD29" s="214"/>
      <c r="AE29" s="214"/>
      <c r="AF29" s="214"/>
      <c r="AG29" s="214" t="s">
        <v>319</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2" x14ac:dyDescent="0.2">
      <c r="A30" s="221"/>
      <c r="B30" s="222"/>
      <c r="C30" s="247" t="s">
        <v>529</v>
      </c>
      <c r="D30" s="242"/>
      <c r="E30" s="242"/>
      <c r="F30" s="242"/>
      <c r="G30" s="242"/>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213</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49" t="s">
        <v>549</v>
      </c>
      <c r="D31" s="225"/>
      <c r="E31" s="226">
        <v>4.4800000000000004</v>
      </c>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222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49" t="s">
        <v>550</v>
      </c>
      <c r="D32" s="225"/>
      <c r="E32" s="226">
        <v>0.51839999999999997</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222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ht="22.5" outlineLevel="1" x14ac:dyDescent="0.2">
      <c r="A33" s="235">
        <v>5</v>
      </c>
      <c r="B33" s="236" t="s">
        <v>551</v>
      </c>
      <c r="C33" s="246" t="s">
        <v>552</v>
      </c>
      <c r="D33" s="237" t="s">
        <v>342</v>
      </c>
      <c r="E33" s="238">
        <v>2</v>
      </c>
      <c r="F33" s="239"/>
      <c r="G33" s="240">
        <f>ROUND(E33*F33,2)</f>
        <v>0</v>
      </c>
      <c r="H33" s="239"/>
      <c r="I33" s="240">
        <f>ROUND(E33*H33,2)</f>
        <v>0</v>
      </c>
      <c r="J33" s="239"/>
      <c r="K33" s="240">
        <f>ROUND(E33*J33,2)</f>
        <v>0</v>
      </c>
      <c r="L33" s="240">
        <v>12</v>
      </c>
      <c r="M33" s="240">
        <f>G33*(1+L33/100)</f>
        <v>0</v>
      </c>
      <c r="N33" s="238">
        <v>0</v>
      </c>
      <c r="O33" s="238">
        <f>ROUND(E33*N33,2)</f>
        <v>0</v>
      </c>
      <c r="P33" s="238">
        <v>0</v>
      </c>
      <c r="Q33" s="238">
        <f>ROUND(E33*P33,2)</f>
        <v>0</v>
      </c>
      <c r="R33" s="240"/>
      <c r="S33" s="240" t="s">
        <v>229</v>
      </c>
      <c r="T33" s="241" t="s">
        <v>208</v>
      </c>
      <c r="U33" s="224">
        <v>0</v>
      </c>
      <c r="V33" s="224">
        <f>ROUND(E33*U33,2)</f>
        <v>0</v>
      </c>
      <c r="W33" s="224"/>
      <c r="X33" s="224" t="s">
        <v>238</v>
      </c>
      <c r="Y33" s="224" t="s">
        <v>210</v>
      </c>
      <c r="Z33" s="214"/>
      <c r="AA33" s="214"/>
      <c r="AB33" s="214"/>
      <c r="AC33" s="214"/>
      <c r="AD33" s="214"/>
      <c r="AE33" s="214"/>
      <c r="AF33" s="214"/>
      <c r="AG33" s="214" t="s">
        <v>319</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21"/>
      <c r="B34" s="222"/>
      <c r="C34" s="247" t="s">
        <v>553</v>
      </c>
      <c r="D34" s="242"/>
      <c r="E34" s="242"/>
      <c r="F34" s="242"/>
      <c r="G34" s="242"/>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213</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48" t="s">
        <v>554</v>
      </c>
      <c r="D35" s="243"/>
      <c r="E35" s="243"/>
      <c r="F35" s="243"/>
      <c r="G35" s="243"/>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213</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48" t="s">
        <v>555</v>
      </c>
      <c r="D36" s="243"/>
      <c r="E36" s="243"/>
      <c r="F36" s="243"/>
      <c r="G36" s="243"/>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213</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48" t="s">
        <v>556</v>
      </c>
      <c r="D37" s="243"/>
      <c r="E37" s="243"/>
      <c r="F37" s="243"/>
      <c r="G37" s="243"/>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213</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48" t="s">
        <v>557</v>
      </c>
      <c r="D38" s="243"/>
      <c r="E38" s="243"/>
      <c r="F38" s="243"/>
      <c r="G38" s="243"/>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213</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48" t="s">
        <v>558</v>
      </c>
      <c r="D39" s="243"/>
      <c r="E39" s="243"/>
      <c r="F39" s="243"/>
      <c r="G39" s="243"/>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213</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48" t="s">
        <v>529</v>
      </c>
      <c r="D40" s="243"/>
      <c r="E40" s="243"/>
      <c r="F40" s="243"/>
      <c r="G40" s="243"/>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213</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49" t="s">
        <v>559</v>
      </c>
      <c r="D41" s="225"/>
      <c r="E41" s="226">
        <v>2</v>
      </c>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222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ht="22.5" outlineLevel="3" x14ac:dyDescent="0.2">
      <c r="A42" s="221"/>
      <c r="B42" s="222"/>
      <c r="C42" s="249" t="s">
        <v>560</v>
      </c>
      <c r="D42" s="225"/>
      <c r="E42" s="226"/>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222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49" t="s">
        <v>561</v>
      </c>
      <c r="D43" s="225"/>
      <c r="E43" s="226"/>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222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49" t="s">
        <v>562</v>
      </c>
      <c r="D44" s="225"/>
      <c r="E44" s="226"/>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222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ht="22.5" outlineLevel="1" x14ac:dyDescent="0.2">
      <c r="A45" s="235">
        <v>6</v>
      </c>
      <c r="B45" s="236" t="s">
        <v>563</v>
      </c>
      <c r="C45" s="246" t="s">
        <v>564</v>
      </c>
      <c r="D45" s="237" t="s">
        <v>342</v>
      </c>
      <c r="E45" s="238">
        <v>4</v>
      </c>
      <c r="F45" s="239"/>
      <c r="G45" s="240">
        <f>ROUND(E45*F45,2)</f>
        <v>0</v>
      </c>
      <c r="H45" s="239"/>
      <c r="I45" s="240">
        <f>ROUND(E45*H45,2)</f>
        <v>0</v>
      </c>
      <c r="J45" s="239"/>
      <c r="K45" s="240">
        <f>ROUND(E45*J45,2)</f>
        <v>0</v>
      </c>
      <c r="L45" s="240">
        <v>12</v>
      </c>
      <c r="M45" s="240">
        <f>G45*(1+L45/100)</f>
        <v>0</v>
      </c>
      <c r="N45" s="238">
        <v>0</v>
      </c>
      <c r="O45" s="238">
        <f>ROUND(E45*N45,2)</f>
        <v>0</v>
      </c>
      <c r="P45" s="238">
        <v>0</v>
      </c>
      <c r="Q45" s="238">
        <f>ROUND(E45*P45,2)</f>
        <v>0</v>
      </c>
      <c r="R45" s="240"/>
      <c r="S45" s="240" t="s">
        <v>229</v>
      </c>
      <c r="T45" s="241" t="s">
        <v>208</v>
      </c>
      <c r="U45" s="224">
        <v>0</v>
      </c>
      <c r="V45" s="224">
        <f>ROUND(E45*U45,2)</f>
        <v>0</v>
      </c>
      <c r="W45" s="224"/>
      <c r="X45" s="224" t="s">
        <v>238</v>
      </c>
      <c r="Y45" s="224" t="s">
        <v>210</v>
      </c>
      <c r="Z45" s="214"/>
      <c r="AA45" s="214"/>
      <c r="AB45" s="214"/>
      <c r="AC45" s="214"/>
      <c r="AD45" s="214"/>
      <c r="AE45" s="214"/>
      <c r="AF45" s="214"/>
      <c r="AG45" s="214" t="s">
        <v>319</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
      <c r="A46" s="221"/>
      <c r="B46" s="222"/>
      <c r="C46" s="247" t="s">
        <v>553</v>
      </c>
      <c r="D46" s="242"/>
      <c r="E46" s="242"/>
      <c r="F46" s="242"/>
      <c r="G46" s="242"/>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213</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48" t="s">
        <v>554</v>
      </c>
      <c r="D47" s="243"/>
      <c r="E47" s="243"/>
      <c r="F47" s="243"/>
      <c r="G47" s="243"/>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213</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48" t="s">
        <v>555</v>
      </c>
      <c r="D48" s="243"/>
      <c r="E48" s="243"/>
      <c r="F48" s="243"/>
      <c r="G48" s="243"/>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213</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48" t="s">
        <v>556</v>
      </c>
      <c r="D49" s="243"/>
      <c r="E49" s="243"/>
      <c r="F49" s="243"/>
      <c r="G49" s="243"/>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213</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48" t="s">
        <v>557</v>
      </c>
      <c r="D50" s="243"/>
      <c r="E50" s="243"/>
      <c r="F50" s="243"/>
      <c r="G50" s="243"/>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213</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48" t="s">
        <v>558</v>
      </c>
      <c r="D51" s="243"/>
      <c r="E51" s="243"/>
      <c r="F51" s="243"/>
      <c r="G51" s="243"/>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213</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48" t="s">
        <v>529</v>
      </c>
      <c r="D52" s="243"/>
      <c r="E52" s="243"/>
      <c r="F52" s="243"/>
      <c r="G52" s="243"/>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213</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2" x14ac:dyDescent="0.2">
      <c r="A53" s="221"/>
      <c r="B53" s="222"/>
      <c r="C53" s="249" t="s">
        <v>565</v>
      </c>
      <c r="D53" s="225"/>
      <c r="E53" s="226">
        <v>4</v>
      </c>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222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ht="22.5" outlineLevel="3" x14ac:dyDescent="0.2">
      <c r="A54" s="221"/>
      <c r="B54" s="222"/>
      <c r="C54" s="249" t="s">
        <v>560</v>
      </c>
      <c r="D54" s="225"/>
      <c r="E54" s="226"/>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222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49" t="s">
        <v>561</v>
      </c>
      <c r="D55" s="225"/>
      <c r="E55" s="226"/>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222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49" t="s">
        <v>562</v>
      </c>
      <c r="D56" s="225"/>
      <c r="E56" s="226"/>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222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ht="22.5" outlineLevel="1" x14ac:dyDescent="0.2">
      <c r="A57" s="235">
        <v>7</v>
      </c>
      <c r="B57" s="236" t="s">
        <v>566</v>
      </c>
      <c r="C57" s="246" t="s">
        <v>567</v>
      </c>
      <c r="D57" s="237" t="s">
        <v>342</v>
      </c>
      <c r="E57" s="238">
        <v>1</v>
      </c>
      <c r="F57" s="239"/>
      <c r="G57" s="240">
        <f>ROUND(E57*F57,2)</f>
        <v>0</v>
      </c>
      <c r="H57" s="239"/>
      <c r="I57" s="240">
        <f>ROUND(E57*H57,2)</f>
        <v>0</v>
      </c>
      <c r="J57" s="239"/>
      <c r="K57" s="240">
        <f>ROUND(E57*J57,2)</f>
        <v>0</v>
      </c>
      <c r="L57" s="240">
        <v>12</v>
      </c>
      <c r="M57" s="240">
        <f>G57*(1+L57/100)</f>
        <v>0</v>
      </c>
      <c r="N57" s="238">
        <v>0</v>
      </c>
      <c r="O57" s="238">
        <f>ROUND(E57*N57,2)</f>
        <v>0</v>
      </c>
      <c r="P57" s="238">
        <v>0</v>
      </c>
      <c r="Q57" s="238">
        <f>ROUND(E57*P57,2)</f>
        <v>0</v>
      </c>
      <c r="R57" s="240"/>
      <c r="S57" s="240" t="s">
        <v>229</v>
      </c>
      <c r="T57" s="241" t="s">
        <v>208</v>
      </c>
      <c r="U57" s="224">
        <v>0</v>
      </c>
      <c r="V57" s="224">
        <f>ROUND(E57*U57,2)</f>
        <v>0</v>
      </c>
      <c r="W57" s="224"/>
      <c r="X57" s="224" t="s">
        <v>238</v>
      </c>
      <c r="Y57" s="224" t="s">
        <v>210</v>
      </c>
      <c r="Z57" s="214"/>
      <c r="AA57" s="214"/>
      <c r="AB57" s="214"/>
      <c r="AC57" s="214"/>
      <c r="AD57" s="214"/>
      <c r="AE57" s="214"/>
      <c r="AF57" s="214"/>
      <c r="AG57" s="214" t="s">
        <v>319</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2" x14ac:dyDescent="0.2">
      <c r="A58" s="221"/>
      <c r="B58" s="222"/>
      <c r="C58" s="247" t="s">
        <v>553</v>
      </c>
      <c r="D58" s="242"/>
      <c r="E58" s="242"/>
      <c r="F58" s="242"/>
      <c r="G58" s="242"/>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213</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48" t="s">
        <v>554</v>
      </c>
      <c r="D59" s="243"/>
      <c r="E59" s="243"/>
      <c r="F59" s="243"/>
      <c r="G59" s="243"/>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213</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48" t="s">
        <v>555</v>
      </c>
      <c r="D60" s="243"/>
      <c r="E60" s="243"/>
      <c r="F60" s="243"/>
      <c r="G60" s="243"/>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213</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48" t="s">
        <v>556</v>
      </c>
      <c r="D61" s="243"/>
      <c r="E61" s="243"/>
      <c r="F61" s="243"/>
      <c r="G61" s="243"/>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213</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48" t="s">
        <v>557</v>
      </c>
      <c r="D62" s="243"/>
      <c r="E62" s="243"/>
      <c r="F62" s="243"/>
      <c r="G62" s="243"/>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213</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48" t="s">
        <v>558</v>
      </c>
      <c r="D63" s="243"/>
      <c r="E63" s="243"/>
      <c r="F63" s="243"/>
      <c r="G63" s="243"/>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213</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48" t="s">
        <v>529</v>
      </c>
      <c r="D64" s="243"/>
      <c r="E64" s="243"/>
      <c r="F64" s="243"/>
      <c r="G64" s="243"/>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213</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2" x14ac:dyDescent="0.2">
      <c r="A65" s="221"/>
      <c r="B65" s="222"/>
      <c r="C65" s="249" t="s">
        <v>568</v>
      </c>
      <c r="D65" s="225"/>
      <c r="E65" s="226">
        <v>1</v>
      </c>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222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ht="22.5" outlineLevel="3" x14ac:dyDescent="0.2">
      <c r="A66" s="221"/>
      <c r="B66" s="222"/>
      <c r="C66" s="249" t="s">
        <v>560</v>
      </c>
      <c r="D66" s="225"/>
      <c r="E66" s="226"/>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222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49" t="s">
        <v>561</v>
      </c>
      <c r="D67" s="225"/>
      <c r="E67" s="226"/>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222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49" t="s">
        <v>562</v>
      </c>
      <c r="D68" s="225"/>
      <c r="E68" s="226"/>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222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ht="22.5" outlineLevel="1" x14ac:dyDescent="0.2">
      <c r="A69" s="235">
        <v>8</v>
      </c>
      <c r="B69" s="236" t="s">
        <v>569</v>
      </c>
      <c r="C69" s="246" t="s">
        <v>570</v>
      </c>
      <c r="D69" s="237" t="s">
        <v>342</v>
      </c>
      <c r="E69" s="238">
        <v>2</v>
      </c>
      <c r="F69" s="239"/>
      <c r="G69" s="240">
        <f>ROUND(E69*F69,2)</f>
        <v>0</v>
      </c>
      <c r="H69" s="239"/>
      <c r="I69" s="240">
        <f>ROUND(E69*H69,2)</f>
        <v>0</v>
      </c>
      <c r="J69" s="239"/>
      <c r="K69" s="240">
        <f>ROUND(E69*J69,2)</f>
        <v>0</v>
      </c>
      <c r="L69" s="240">
        <v>12</v>
      </c>
      <c r="M69" s="240">
        <f>G69*(1+L69/100)</f>
        <v>0</v>
      </c>
      <c r="N69" s="238">
        <v>0</v>
      </c>
      <c r="O69" s="238">
        <f>ROUND(E69*N69,2)</f>
        <v>0</v>
      </c>
      <c r="P69" s="238">
        <v>0</v>
      </c>
      <c r="Q69" s="238">
        <f>ROUND(E69*P69,2)</f>
        <v>0</v>
      </c>
      <c r="R69" s="240"/>
      <c r="S69" s="240" t="s">
        <v>229</v>
      </c>
      <c r="T69" s="241" t="s">
        <v>208</v>
      </c>
      <c r="U69" s="224">
        <v>0</v>
      </c>
      <c r="V69" s="224">
        <f>ROUND(E69*U69,2)</f>
        <v>0</v>
      </c>
      <c r="W69" s="224"/>
      <c r="X69" s="224" t="s">
        <v>238</v>
      </c>
      <c r="Y69" s="224" t="s">
        <v>210</v>
      </c>
      <c r="Z69" s="214"/>
      <c r="AA69" s="214"/>
      <c r="AB69" s="214"/>
      <c r="AC69" s="214"/>
      <c r="AD69" s="214"/>
      <c r="AE69" s="214"/>
      <c r="AF69" s="214"/>
      <c r="AG69" s="214" t="s">
        <v>319</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2" x14ac:dyDescent="0.2">
      <c r="A70" s="221"/>
      <c r="B70" s="222"/>
      <c r="C70" s="247" t="s">
        <v>553</v>
      </c>
      <c r="D70" s="242"/>
      <c r="E70" s="242"/>
      <c r="F70" s="242"/>
      <c r="G70" s="242"/>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213</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48" t="s">
        <v>554</v>
      </c>
      <c r="D71" s="243"/>
      <c r="E71" s="243"/>
      <c r="F71" s="243"/>
      <c r="G71" s="243"/>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213</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48" t="s">
        <v>555</v>
      </c>
      <c r="D72" s="243"/>
      <c r="E72" s="243"/>
      <c r="F72" s="243"/>
      <c r="G72" s="243"/>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213</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48" t="s">
        <v>556</v>
      </c>
      <c r="D73" s="243"/>
      <c r="E73" s="243"/>
      <c r="F73" s="243"/>
      <c r="G73" s="243"/>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213</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48" t="s">
        <v>557</v>
      </c>
      <c r="D74" s="243"/>
      <c r="E74" s="243"/>
      <c r="F74" s="243"/>
      <c r="G74" s="243"/>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213</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48" t="s">
        <v>558</v>
      </c>
      <c r="D75" s="243"/>
      <c r="E75" s="243"/>
      <c r="F75" s="243"/>
      <c r="G75" s="243"/>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213</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48" t="s">
        <v>529</v>
      </c>
      <c r="D76" s="243"/>
      <c r="E76" s="243"/>
      <c r="F76" s="243"/>
      <c r="G76" s="243"/>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213</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
      <c r="A77" s="221"/>
      <c r="B77" s="222"/>
      <c r="C77" s="249" t="s">
        <v>559</v>
      </c>
      <c r="D77" s="225"/>
      <c r="E77" s="226">
        <v>2</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222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22.5" outlineLevel="3" x14ac:dyDescent="0.2">
      <c r="A78" s="221"/>
      <c r="B78" s="222"/>
      <c r="C78" s="249" t="s">
        <v>560</v>
      </c>
      <c r="D78" s="225"/>
      <c r="E78" s="226"/>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222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49" t="s">
        <v>561</v>
      </c>
      <c r="D79" s="225"/>
      <c r="E79" s="226"/>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222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49" t="s">
        <v>562</v>
      </c>
      <c r="D80" s="225"/>
      <c r="E80" s="226"/>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222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ht="22.5" outlineLevel="1" x14ac:dyDescent="0.2">
      <c r="A81" s="235">
        <v>9</v>
      </c>
      <c r="B81" s="236" t="s">
        <v>571</v>
      </c>
      <c r="C81" s="246" t="s">
        <v>572</v>
      </c>
      <c r="D81" s="237" t="s">
        <v>342</v>
      </c>
      <c r="E81" s="238">
        <v>18</v>
      </c>
      <c r="F81" s="239"/>
      <c r="G81" s="240">
        <f>ROUND(E81*F81,2)</f>
        <v>0</v>
      </c>
      <c r="H81" s="239"/>
      <c r="I81" s="240">
        <f>ROUND(E81*H81,2)</f>
        <v>0</v>
      </c>
      <c r="J81" s="239"/>
      <c r="K81" s="240">
        <f>ROUND(E81*J81,2)</f>
        <v>0</v>
      </c>
      <c r="L81" s="240">
        <v>12</v>
      </c>
      <c r="M81" s="240">
        <f>G81*(1+L81/100)</f>
        <v>0</v>
      </c>
      <c r="N81" s="238">
        <v>0</v>
      </c>
      <c r="O81" s="238">
        <f>ROUND(E81*N81,2)</f>
        <v>0</v>
      </c>
      <c r="P81" s="238">
        <v>0</v>
      </c>
      <c r="Q81" s="238">
        <f>ROUND(E81*P81,2)</f>
        <v>0</v>
      </c>
      <c r="R81" s="240"/>
      <c r="S81" s="240" t="s">
        <v>229</v>
      </c>
      <c r="T81" s="241" t="s">
        <v>208</v>
      </c>
      <c r="U81" s="224">
        <v>0</v>
      </c>
      <c r="V81" s="224">
        <f>ROUND(E81*U81,2)</f>
        <v>0</v>
      </c>
      <c r="W81" s="224"/>
      <c r="X81" s="224" t="s">
        <v>238</v>
      </c>
      <c r="Y81" s="224" t="s">
        <v>210</v>
      </c>
      <c r="Z81" s="214"/>
      <c r="AA81" s="214"/>
      <c r="AB81" s="214"/>
      <c r="AC81" s="214"/>
      <c r="AD81" s="214"/>
      <c r="AE81" s="214"/>
      <c r="AF81" s="214"/>
      <c r="AG81" s="214" t="s">
        <v>319</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2" x14ac:dyDescent="0.2">
      <c r="A82" s="221"/>
      <c r="B82" s="222"/>
      <c r="C82" s="247" t="s">
        <v>573</v>
      </c>
      <c r="D82" s="242"/>
      <c r="E82" s="242"/>
      <c r="F82" s="242"/>
      <c r="G82" s="242"/>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213</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48" t="s">
        <v>574</v>
      </c>
      <c r="D83" s="243"/>
      <c r="E83" s="243"/>
      <c r="F83" s="243"/>
      <c r="G83" s="243"/>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213</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48" t="s">
        <v>555</v>
      </c>
      <c r="D84" s="243"/>
      <c r="E84" s="243"/>
      <c r="F84" s="243"/>
      <c r="G84" s="243"/>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213</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48" t="s">
        <v>575</v>
      </c>
      <c r="D85" s="243"/>
      <c r="E85" s="243"/>
      <c r="F85" s="243"/>
      <c r="G85" s="243"/>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213</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48" t="s">
        <v>576</v>
      </c>
      <c r="D86" s="243"/>
      <c r="E86" s="243"/>
      <c r="F86" s="243"/>
      <c r="G86" s="243"/>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213</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48" t="s">
        <v>558</v>
      </c>
      <c r="D87" s="243"/>
      <c r="E87" s="243"/>
      <c r="F87" s="243"/>
      <c r="G87" s="243"/>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213</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48" t="s">
        <v>529</v>
      </c>
      <c r="D88" s="243"/>
      <c r="E88" s="243"/>
      <c r="F88" s="243"/>
      <c r="G88" s="243"/>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213</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2" x14ac:dyDescent="0.2">
      <c r="A89" s="221"/>
      <c r="B89" s="222"/>
      <c r="C89" s="249" t="s">
        <v>577</v>
      </c>
      <c r="D89" s="225"/>
      <c r="E89" s="226">
        <v>18</v>
      </c>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222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ht="22.5" outlineLevel="3" x14ac:dyDescent="0.2">
      <c r="A90" s="221"/>
      <c r="B90" s="222"/>
      <c r="C90" s="249" t="s">
        <v>560</v>
      </c>
      <c r="D90" s="225"/>
      <c r="E90" s="226"/>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222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49" t="s">
        <v>561</v>
      </c>
      <c r="D91" s="225"/>
      <c r="E91" s="226"/>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222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49" t="s">
        <v>562</v>
      </c>
      <c r="D92" s="225"/>
      <c r="E92" s="226"/>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222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ht="22.5" outlineLevel="1" x14ac:dyDescent="0.2">
      <c r="A93" s="235">
        <v>10</v>
      </c>
      <c r="B93" s="236" t="s">
        <v>578</v>
      </c>
      <c r="C93" s="246" t="s">
        <v>579</v>
      </c>
      <c r="D93" s="237" t="s">
        <v>342</v>
      </c>
      <c r="E93" s="238">
        <v>5</v>
      </c>
      <c r="F93" s="239"/>
      <c r="G93" s="240">
        <f>ROUND(E93*F93,2)</f>
        <v>0</v>
      </c>
      <c r="H93" s="239"/>
      <c r="I93" s="240">
        <f>ROUND(E93*H93,2)</f>
        <v>0</v>
      </c>
      <c r="J93" s="239"/>
      <c r="K93" s="240">
        <f>ROUND(E93*J93,2)</f>
        <v>0</v>
      </c>
      <c r="L93" s="240">
        <v>12</v>
      </c>
      <c r="M93" s="240">
        <f>G93*(1+L93/100)</f>
        <v>0</v>
      </c>
      <c r="N93" s="238">
        <v>0</v>
      </c>
      <c r="O93" s="238">
        <f>ROUND(E93*N93,2)</f>
        <v>0</v>
      </c>
      <c r="P93" s="238">
        <v>0</v>
      </c>
      <c r="Q93" s="238">
        <f>ROUND(E93*P93,2)</f>
        <v>0</v>
      </c>
      <c r="R93" s="240"/>
      <c r="S93" s="240" t="s">
        <v>229</v>
      </c>
      <c r="T93" s="241" t="s">
        <v>208</v>
      </c>
      <c r="U93" s="224">
        <v>0</v>
      </c>
      <c r="V93" s="224">
        <f>ROUND(E93*U93,2)</f>
        <v>0</v>
      </c>
      <c r="W93" s="224"/>
      <c r="X93" s="224" t="s">
        <v>238</v>
      </c>
      <c r="Y93" s="224" t="s">
        <v>210</v>
      </c>
      <c r="Z93" s="214"/>
      <c r="AA93" s="214"/>
      <c r="AB93" s="214"/>
      <c r="AC93" s="214"/>
      <c r="AD93" s="214"/>
      <c r="AE93" s="214"/>
      <c r="AF93" s="214"/>
      <c r="AG93" s="214" t="s">
        <v>319</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2" x14ac:dyDescent="0.2">
      <c r="A94" s="221"/>
      <c r="B94" s="222"/>
      <c r="C94" s="247" t="s">
        <v>580</v>
      </c>
      <c r="D94" s="242"/>
      <c r="E94" s="242"/>
      <c r="F94" s="242"/>
      <c r="G94" s="242"/>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213</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48" t="s">
        <v>574</v>
      </c>
      <c r="D95" s="243"/>
      <c r="E95" s="243"/>
      <c r="F95" s="243"/>
      <c r="G95" s="243"/>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213</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48" t="s">
        <v>555</v>
      </c>
      <c r="D96" s="243"/>
      <c r="E96" s="243"/>
      <c r="F96" s="243"/>
      <c r="G96" s="243"/>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213</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48" t="s">
        <v>581</v>
      </c>
      <c r="D97" s="243"/>
      <c r="E97" s="243"/>
      <c r="F97" s="243"/>
      <c r="G97" s="243"/>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213</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48" t="s">
        <v>582</v>
      </c>
      <c r="D98" s="243"/>
      <c r="E98" s="243"/>
      <c r="F98" s="243"/>
      <c r="G98" s="243"/>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213</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48" t="s">
        <v>558</v>
      </c>
      <c r="D99" s="243"/>
      <c r="E99" s="243"/>
      <c r="F99" s="243"/>
      <c r="G99" s="243"/>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213</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48" t="s">
        <v>529</v>
      </c>
      <c r="D100" s="243"/>
      <c r="E100" s="243"/>
      <c r="F100" s="243"/>
      <c r="G100" s="243"/>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213</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2" x14ac:dyDescent="0.2">
      <c r="A101" s="221"/>
      <c r="B101" s="222"/>
      <c r="C101" s="249" t="s">
        <v>583</v>
      </c>
      <c r="D101" s="225"/>
      <c r="E101" s="226">
        <v>5</v>
      </c>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222</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ht="22.5" outlineLevel="3" x14ac:dyDescent="0.2">
      <c r="A102" s="221"/>
      <c r="B102" s="222"/>
      <c r="C102" s="249" t="s">
        <v>560</v>
      </c>
      <c r="D102" s="225"/>
      <c r="E102" s="226"/>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222</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49" t="s">
        <v>561</v>
      </c>
      <c r="D103" s="225"/>
      <c r="E103" s="226"/>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222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49" t="s">
        <v>562</v>
      </c>
      <c r="D104" s="225"/>
      <c r="E104" s="226"/>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222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ht="22.5" outlineLevel="1" x14ac:dyDescent="0.2">
      <c r="A105" s="235">
        <v>11</v>
      </c>
      <c r="B105" s="236" t="s">
        <v>584</v>
      </c>
      <c r="C105" s="246" t="s">
        <v>585</v>
      </c>
      <c r="D105" s="237" t="s">
        <v>342</v>
      </c>
      <c r="E105" s="238">
        <v>4</v>
      </c>
      <c r="F105" s="239"/>
      <c r="G105" s="240">
        <f>ROUND(E105*F105,2)</f>
        <v>0</v>
      </c>
      <c r="H105" s="239"/>
      <c r="I105" s="240">
        <f>ROUND(E105*H105,2)</f>
        <v>0</v>
      </c>
      <c r="J105" s="239"/>
      <c r="K105" s="240">
        <f>ROUND(E105*J105,2)</f>
        <v>0</v>
      </c>
      <c r="L105" s="240">
        <v>12</v>
      </c>
      <c r="M105" s="240">
        <f>G105*(1+L105/100)</f>
        <v>0</v>
      </c>
      <c r="N105" s="238">
        <v>0</v>
      </c>
      <c r="O105" s="238">
        <f>ROUND(E105*N105,2)</f>
        <v>0</v>
      </c>
      <c r="P105" s="238">
        <v>0</v>
      </c>
      <c r="Q105" s="238">
        <f>ROUND(E105*P105,2)</f>
        <v>0</v>
      </c>
      <c r="R105" s="240"/>
      <c r="S105" s="240" t="s">
        <v>229</v>
      </c>
      <c r="T105" s="241" t="s">
        <v>208</v>
      </c>
      <c r="U105" s="224">
        <v>0</v>
      </c>
      <c r="V105" s="224">
        <f>ROUND(E105*U105,2)</f>
        <v>0</v>
      </c>
      <c r="W105" s="224"/>
      <c r="X105" s="224" t="s">
        <v>238</v>
      </c>
      <c r="Y105" s="224" t="s">
        <v>210</v>
      </c>
      <c r="Z105" s="214"/>
      <c r="AA105" s="214"/>
      <c r="AB105" s="214"/>
      <c r="AC105" s="214"/>
      <c r="AD105" s="214"/>
      <c r="AE105" s="214"/>
      <c r="AF105" s="214"/>
      <c r="AG105" s="214" t="s">
        <v>319</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2" x14ac:dyDescent="0.2">
      <c r="A106" s="221"/>
      <c r="B106" s="222"/>
      <c r="C106" s="247" t="s">
        <v>580</v>
      </c>
      <c r="D106" s="242"/>
      <c r="E106" s="242"/>
      <c r="F106" s="242"/>
      <c r="G106" s="242"/>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213</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48" t="s">
        <v>586</v>
      </c>
      <c r="D107" s="243"/>
      <c r="E107" s="243"/>
      <c r="F107" s="243"/>
      <c r="G107" s="243"/>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213</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48" t="s">
        <v>555</v>
      </c>
      <c r="D108" s="243"/>
      <c r="E108" s="243"/>
      <c r="F108" s="243"/>
      <c r="G108" s="243"/>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213</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48" t="s">
        <v>581</v>
      </c>
      <c r="D109" s="243"/>
      <c r="E109" s="243"/>
      <c r="F109" s="243"/>
      <c r="G109" s="243"/>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213</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48" t="s">
        <v>587</v>
      </c>
      <c r="D110" s="243"/>
      <c r="E110" s="243"/>
      <c r="F110" s="243"/>
      <c r="G110" s="243"/>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213</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48" t="s">
        <v>558</v>
      </c>
      <c r="D111" s="243"/>
      <c r="E111" s="243"/>
      <c r="F111" s="243"/>
      <c r="G111" s="243"/>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213</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48" t="s">
        <v>529</v>
      </c>
      <c r="D112" s="243"/>
      <c r="E112" s="243"/>
      <c r="F112" s="243"/>
      <c r="G112" s="243"/>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213</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2" x14ac:dyDescent="0.2">
      <c r="A113" s="221"/>
      <c r="B113" s="222"/>
      <c r="C113" s="249" t="s">
        <v>588</v>
      </c>
      <c r="D113" s="225"/>
      <c r="E113" s="226">
        <v>4</v>
      </c>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222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ht="22.5" outlineLevel="3" x14ac:dyDescent="0.2">
      <c r="A114" s="221"/>
      <c r="B114" s="222"/>
      <c r="C114" s="249" t="s">
        <v>560</v>
      </c>
      <c r="D114" s="225"/>
      <c r="E114" s="226"/>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222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49" t="s">
        <v>561</v>
      </c>
      <c r="D115" s="225"/>
      <c r="E115" s="226"/>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222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49" t="s">
        <v>562</v>
      </c>
      <c r="D116" s="225"/>
      <c r="E116" s="226"/>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222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ht="22.5" outlineLevel="1" x14ac:dyDescent="0.2">
      <c r="A117" s="235">
        <v>12</v>
      </c>
      <c r="B117" s="236" t="s">
        <v>589</v>
      </c>
      <c r="C117" s="246" t="s">
        <v>590</v>
      </c>
      <c r="D117" s="237" t="s">
        <v>342</v>
      </c>
      <c r="E117" s="238">
        <v>6</v>
      </c>
      <c r="F117" s="239"/>
      <c r="G117" s="240">
        <f>ROUND(E117*F117,2)</f>
        <v>0</v>
      </c>
      <c r="H117" s="239"/>
      <c r="I117" s="240">
        <f>ROUND(E117*H117,2)</f>
        <v>0</v>
      </c>
      <c r="J117" s="239"/>
      <c r="K117" s="240">
        <f>ROUND(E117*J117,2)</f>
        <v>0</v>
      </c>
      <c r="L117" s="240">
        <v>12</v>
      </c>
      <c r="M117" s="240">
        <f>G117*(1+L117/100)</f>
        <v>0</v>
      </c>
      <c r="N117" s="238">
        <v>0</v>
      </c>
      <c r="O117" s="238">
        <f>ROUND(E117*N117,2)</f>
        <v>0</v>
      </c>
      <c r="P117" s="238">
        <v>0</v>
      </c>
      <c r="Q117" s="238">
        <f>ROUND(E117*P117,2)</f>
        <v>0</v>
      </c>
      <c r="R117" s="240"/>
      <c r="S117" s="240" t="s">
        <v>229</v>
      </c>
      <c r="T117" s="241" t="s">
        <v>208</v>
      </c>
      <c r="U117" s="224">
        <v>0</v>
      </c>
      <c r="V117" s="224">
        <f>ROUND(E117*U117,2)</f>
        <v>0</v>
      </c>
      <c r="W117" s="224"/>
      <c r="X117" s="224" t="s">
        <v>238</v>
      </c>
      <c r="Y117" s="224" t="s">
        <v>210</v>
      </c>
      <c r="Z117" s="214"/>
      <c r="AA117" s="214"/>
      <c r="AB117" s="214"/>
      <c r="AC117" s="214"/>
      <c r="AD117" s="214"/>
      <c r="AE117" s="214"/>
      <c r="AF117" s="214"/>
      <c r="AG117" s="214" t="s">
        <v>319</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2" x14ac:dyDescent="0.2">
      <c r="A118" s="221"/>
      <c r="B118" s="222"/>
      <c r="C118" s="247" t="s">
        <v>591</v>
      </c>
      <c r="D118" s="242"/>
      <c r="E118" s="242"/>
      <c r="F118" s="242"/>
      <c r="G118" s="242"/>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213</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48" t="s">
        <v>574</v>
      </c>
      <c r="D119" s="243"/>
      <c r="E119" s="243"/>
      <c r="F119" s="243"/>
      <c r="G119" s="243"/>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213</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48" t="s">
        <v>555</v>
      </c>
      <c r="D120" s="243"/>
      <c r="E120" s="243"/>
      <c r="F120" s="243"/>
      <c r="G120" s="243"/>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213</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48" t="s">
        <v>575</v>
      </c>
      <c r="D121" s="243"/>
      <c r="E121" s="243"/>
      <c r="F121" s="243"/>
      <c r="G121" s="243"/>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213</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48" t="s">
        <v>576</v>
      </c>
      <c r="D122" s="243"/>
      <c r="E122" s="243"/>
      <c r="F122" s="243"/>
      <c r="G122" s="243"/>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213</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48" t="s">
        <v>592</v>
      </c>
      <c r="D123" s="243"/>
      <c r="E123" s="243"/>
      <c r="F123" s="243"/>
      <c r="G123" s="243"/>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213</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48" t="s">
        <v>558</v>
      </c>
      <c r="D124" s="243"/>
      <c r="E124" s="243"/>
      <c r="F124" s="243"/>
      <c r="G124" s="243"/>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213</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48" t="s">
        <v>529</v>
      </c>
      <c r="D125" s="243"/>
      <c r="E125" s="243"/>
      <c r="F125" s="243"/>
      <c r="G125" s="243"/>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213</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2" x14ac:dyDescent="0.2">
      <c r="A126" s="221"/>
      <c r="B126" s="222"/>
      <c r="C126" s="249" t="s">
        <v>593</v>
      </c>
      <c r="D126" s="225"/>
      <c r="E126" s="226">
        <v>6</v>
      </c>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222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ht="22.5" outlineLevel="3" x14ac:dyDescent="0.2">
      <c r="A127" s="221"/>
      <c r="B127" s="222"/>
      <c r="C127" s="249" t="s">
        <v>560</v>
      </c>
      <c r="D127" s="225"/>
      <c r="E127" s="226"/>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222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49" t="s">
        <v>561</v>
      </c>
      <c r="D128" s="225"/>
      <c r="E128" s="226"/>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222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49" t="s">
        <v>562</v>
      </c>
      <c r="D129" s="225"/>
      <c r="E129" s="226"/>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222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ht="22.5" outlineLevel="1" x14ac:dyDescent="0.2">
      <c r="A130" s="235">
        <v>13</v>
      </c>
      <c r="B130" s="236" t="s">
        <v>594</v>
      </c>
      <c r="C130" s="246" t="s">
        <v>595</v>
      </c>
      <c r="D130" s="237" t="s">
        <v>342</v>
      </c>
      <c r="E130" s="238">
        <v>12</v>
      </c>
      <c r="F130" s="239"/>
      <c r="G130" s="240">
        <f>ROUND(E130*F130,2)</f>
        <v>0</v>
      </c>
      <c r="H130" s="239"/>
      <c r="I130" s="240">
        <f>ROUND(E130*H130,2)</f>
        <v>0</v>
      </c>
      <c r="J130" s="239"/>
      <c r="K130" s="240">
        <f>ROUND(E130*J130,2)</f>
        <v>0</v>
      </c>
      <c r="L130" s="240">
        <v>12</v>
      </c>
      <c r="M130" s="240">
        <f>G130*(1+L130/100)</f>
        <v>0</v>
      </c>
      <c r="N130" s="238">
        <v>0</v>
      </c>
      <c r="O130" s="238">
        <f>ROUND(E130*N130,2)</f>
        <v>0</v>
      </c>
      <c r="P130" s="238">
        <v>0</v>
      </c>
      <c r="Q130" s="238">
        <f>ROUND(E130*P130,2)</f>
        <v>0</v>
      </c>
      <c r="R130" s="240"/>
      <c r="S130" s="240" t="s">
        <v>229</v>
      </c>
      <c r="T130" s="241" t="s">
        <v>208</v>
      </c>
      <c r="U130" s="224">
        <v>0</v>
      </c>
      <c r="V130" s="224">
        <f>ROUND(E130*U130,2)</f>
        <v>0</v>
      </c>
      <c r="W130" s="224"/>
      <c r="X130" s="224" t="s">
        <v>238</v>
      </c>
      <c r="Y130" s="224" t="s">
        <v>210</v>
      </c>
      <c r="Z130" s="214"/>
      <c r="AA130" s="214"/>
      <c r="AB130" s="214"/>
      <c r="AC130" s="214"/>
      <c r="AD130" s="214"/>
      <c r="AE130" s="214"/>
      <c r="AF130" s="214"/>
      <c r="AG130" s="214" t="s">
        <v>319</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2" x14ac:dyDescent="0.2">
      <c r="A131" s="221"/>
      <c r="B131" s="222"/>
      <c r="C131" s="247" t="s">
        <v>573</v>
      </c>
      <c r="D131" s="242"/>
      <c r="E131" s="242"/>
      <c r="F131" s="242"/>
      <c r="G131" s="242"/>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213</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48" t="s">
        <v>574</v>
      </c>
      <c r="D132" s="243"/>
      <c r="E132" s="243"/>
      <c r="F132" s="243"/>
      <c r="G132" s="243"/>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213</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48" t="s">
        <v>555</v>
      </c>
      <c r="D133" s="243"/>
      <c r="E133" s="243"/>
      <c r="F133" s="243"/>
      <c r="G133" s="243"/>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213</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48" t="s">
        <v>575</v>
      </c>
      <c r="D134" s="243"/>
      <c r="E134" s="243"/>
      <c r="F134" s="243"/>
      <c r="G134" s="243"/>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213</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48" t="s">
        <v>576</v>
      </c>
      <c r="D135" s="243"/>
      <c r="E135" s="243"/>
      <c r="F135" s="243"/>
      <c r="G135" s="243"/>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213</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48" t="s">
        <v>558</v>
      </c>
      <c r="D136" s="243"/>
      <c r="E136" s="243"/>
      <c r="F136" s="243"/>
      <c r="G136" s="243"/>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213</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48" t="s">
        <v>529</v>
      </c>
      <c r="D137" s="243"/>
      <c r="E137" s="243"/>
      <c r="F137" s="243"/>
      <c r="G137" s="243"/>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213</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x14ac:dyDescent="0.2">
      <c r="A138" s="221"/>
      <c r="B138" s="222"/>
      <c r="C138" s="249" t="s">
        <v>596</v>
      </c>
      <c r="D138" s="225"/>
      <c r="E138" s="226">
        <v>12</v>
      </c>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222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ht="22.5" outlineLevel="3" x14ac:dyDescent="0.2">
      <c r="A139" s="221"/>
      <c r="B139" s="222"/>
      <c r="C139" s="249" t="s">
        <v>560</v>
      </c>
      <c r="D139" s="225"/>
      <c r="E139" s="226"/>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222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49" t="s">
        <v>561</v>
      </c>
      <c r="D140" s="225"/>
      <c r="E140" s="226"/>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222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49" t="s">
        <v>562</v>
      </c>
      <c r="D141" s="225"/>
      <c r="E141" s="226"/>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222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ht="22.5" outlineLevel="1" x14ac:dyDescent="0.2">
      <c r="A142" s="235">
        <v>14</v>
      </c>
      <c r="B142" s="236" t="s">
        <v>597</v>
      </c>
      <c r="C142" s="246" t="s">
        <v>598</v>
      </c>
      <c r="D142" s="237" t="s">
        <v>342</v>
      </c>
      <c r="E142" s="238">
        <v>6</v>
      </c>
      <c r="F142" s="239"/>
      <c r="G142" s="240">
        <f>ROUND(E142*F142,2)</f>
        <v>0</v>
      </c>
      <c r="H142" s="239"/>
      <c r="I142" s="240">
        <f>ROUND(E142*H142,2)</f>
        <v>0</v>
      </c>
      <c r="J142" s="239"/>
      <c r="K142" s="240">
        <f>ROUND(E142*J142,2)</f>
        <v>0</v>
      </c>
      <c r="L142" s="240">
        <v>12</v>
      </c>
      <c r="M142" s="240">
        <f>G142*(1+L142/100)</f>
        <v>0</v>
      </c>
      <c r="N142" s="238">
        <v>0</v>
      </c>
      <c r="O142" s="238">
        <f>ROUND(E142*N142,2)</f>
        <v>0</v>
      </c>
      <c r="P142" s="238">
        <v>0</v>
      </c>
      <c r="Q142" s="238">
        <f>ROUND(E142*P142,2)</f>
        <v>0</v>
      </c>
      <c r="R142" s="240"/>
      <c r="S142" s="240" t="s">
        <v>229</v>
      </c>
      <c r="T142" s="241" t="s">
        <v>208</v>
      </c>
      <c r="U142" s="224">
        <v>0</v>
      </c>
      <c r="V142" s="224">
        <f>ROUND(E142*U142,2)</f>
        <v>0</v>
      </c>
      <c r="W142" s="224"/>
      <c r="X142" s="224" t="s">
        <v>238</v>
      </c>
      <c r="Y142" s="224" t="s">
        <v>210</v>
      </c>
      <c r="Z142" s="214"/>
      <c r="AA142" s="214"/>
      <c r="AB142" s="214"/>
      <c r="AC142" s="214"/>
      <c r="AD142" s="214"/>
      <c r="AE142" s="214"/>
      <c r="AF142" s="214"/>
      <c r="AG142" s="214" t="s">
        <v>319</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2" x14ac:dyDescent="0.2">
      <c r="A143" s="221"/>
      <c r="B143" s="222"/>
      <c r="C143" s="247" t="s">
        <v>573</v>
      </c>
      <c r="D143" s="242"/>
      <c r="E143" s="242"/>
      <c r="F143" s="242"/>
      <c r="G143" s="242"/>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213</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48" t="s">
        <v>574</v>
      </c>
      <c r="D144" s="243"/>
      <c r="E144" s="243"/>
      <c r="F144" s="243"/>
      <c r="G144" s="243"/>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213</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48" t="s">
        <v>555</v>
      </c>
      <c r="D145" s="243"/>
      <c r="E145" s="243"/>
      <c r="F145" s="243"/>
      <c r="G145" s="243"/>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213</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48" t="s">
        <v>575</v>
      </c>
      <c r="D146" s="243"/>
      <c r="E146" s="243"/>
      <c r="F146" s="243"/>
      <c r="G146" s="243"/>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213</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48" t="s">
        <v>576</v>
      </c>
      <c r="D147" s="243"/>
      <c r="E147" s="243"/>
      <c r="F147" s="243"/>
      <c r="G147" s="243"/>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213</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48" t="s">
        <v>558</v>
      </c>
      <c r="D148" s="243"/>
      <c r="E148" s="243"/>
      <c r="F148" s="243"/>
      <c r="G148" s="243"/>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213</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48" t="s">
        <v>529</v>
      </c>
      <c r="D149" s="243"/>
      <c r="E149" s="243"/>
      <c r="F149" s="243"/>
      <c r="G149" s="243"/>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213</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2" x14ac:dyDescent="0.2">
      <c r="A150" s="221"/>
      <c r="B150" s="222"/>
      <c r="C150" s="249" t="s">
        <v>593</v>
      </c>
      <c r="D150" s="225"/>
      <c r="E150" s="226">
        <v>6</v>
      </c>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222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ht="22.5" outlineLevel="3" x14ac:dyDescent="0.2">
      <c r="A151" s="221"/>
      <c r="B151" s="222"/>
      <c r="C151" s="249" t="s">
        <v>560</v>
      </c>
      <c r="D151" s="225"/>
      <c r="E151" s="226"/>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222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49" t="s">
        <v>561</v>
      </c>
      <c r="D152" s="225"/>
      <c r="E152" s="226"/>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222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49" t="s">
        <v>562</v>
      </c>
      <c r="D153" s="225"/>
      <c r="E153" s="226"/>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222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ht="22.5" outlineLevel="1" x14ac:dyDescent="0.2">
      <c r="A154" s="235">
        <v>15</v>
      </c>
      <c r="B154" s="236" t="s">
        <v>599</v>
      </c>
      <c r="C154" s="246" t="s">
        <v>600</v>
      </c>
      <c r="D154" s="237" t="s">
        <v>342</v>
      </c>
      <c r="E154" s="238">
        <v>6</v>
      </c>
      <c r="F154" s="239"/>
      <c r="G154" s="240">
        <f>ROUND(E154*F154,2)</f>
        <v>0</v>
      </c>
      <c r="H154" s="239"/>
      <c r="I154" s="240">
        <f>ROUND(E154*H154,2)</f>
        <v>0</v>
      </c>
      <c r="J154" s="239"/>
      <c r="K154" s="240">
        <f>ROUND(E154*J154,2)</f>
        <v>0</v>
      </c>
      <c r="L154" s="240">
        <v>12</v>
      </c>
      <c r="M154" s="240">
        <f>G154*(1+L154/100)</f>
        <v>0</v>
      </c>
      <c r="N154" s="238">
        <v>0</v>
      </c>
      <c r="O154" s="238">
        <f>ROUND(E154*N154,2)</f>
        <v>0</v>
      </c>
      <c r="P154" s="238">
        <v>0</v>
      </c>
      <c r="Q154" s="238">
        <f>ROUND(E154*P154,2)</f>
        <v>0</v>
      </c>
      <c r="R154" s="240"/>
      <c r="S154" s="240" t="s">
        <v>229</v>
      </c>
      <c r="T154" s="241" t="s">
        <v>208</v>
      </c>
      <c r="U154" s="224">
        <v>0</v>
      </c>
      <c r="V154" s="224">
        <f>ROUND(E154*U154,2)</f>
        <v>0</v>
      </c>
      <c r="W154" s="224"/>
      <c r="X154" s="224" t="s">
        <v>238</v>
      </c>
      <c r="Y154" s="224" t="s">
        <v>210</v>
      </c>
      <c r="Z154" s="214"/>
      <c r="AA154" s="214"/>
      <c r="AB154" s="214"/>
      <c r="AC154" s="214"/>
      <c r="AD154" s="214"/>
      <c r="AE154" s="214"/>
      <c r="AF154" s="214"/>
      <c r="AG154" s="214" t="s">
        <v>319</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2" x14ac:dyDescent="0.2">
      <c r="A155" s="221"/>
      <c r="B155" s="222"/>
      <c r="C155" s="247" t="s">
        <v>591</v>
      </c>
      <c r="D155" s="242"/>
      <c r="E155" s="242"/>
      <c r="F155" s="242"/>
      <c r="G155" s="242"/>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213</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48" t="s">
        <v>574</v>
      </c>
      <c r="D156" s="243"/>
      <c r="E156" s="243"/>
      <c r="F156" s="243"/>
      <c r="G156" s="243"/>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213</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48" t="s">
        <v>555</v>
      </c>
      <c r="D157" s="243"/>
      <c r="E157" s="243"/>
      <c r="F157" s="243"/>
      <c r="G157" s="243"/>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213</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48" t="s">
        <v>575</v>
      </c>
      <c r="D158" s="243"/>
      <c r="E158" s="243"/>
      <c r="F158" s="243"/>
      <c r="G158" s="243"/>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213</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48" t="s">
        <v>576</v>
      </c>
      <c r="D159" s="243"/>
      <c r="E159" s="243"/>
      <c r="F159" s="243"/>
      <c r="G159" s="243"/>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213</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48" t="s">
        <v>592</v>
      </c>
      <c r="D160" s="243"/>
      <c r="E160" s="243"/>
      <c r="F160" s="243"/>
      <c r="G160" s="243"/>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213</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48" t="s">
        <v>558</v>
      </c>
      <c r="D161" s="243"/>
      <c r="E161" s="243"/>
      <c r="F161" s="243"/>
      <c r="G161" s="243"/>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213</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48" t="s">
        <v>529</v>
      </c>
      <c r="D162" s="243"/>
      <c r="E162" s="243"/>
      <c r="F162" s="243"/>
      <c r="G162" s="243"/>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213</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2" x14ac:dyDescent="0.2">
      <c r="A163" s="221"/>
      <c r="B163" s="222"/>
      <c r="C163" s="249" t="s">
        <v>593</v>
      </c>
      <c r="D163" s="225"/>
      <c r="E163" s="226">
        <v>6</v>
      </c>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222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ht="22.5" outlineLevel="3" x14ac:dyDescent="0.2">
      <c r="A164" s="221"/>
      <c r="B164" s="222"/>
      <c r="C164" s="249" t="s">
        <v>560</v>
      </c>
      <c r="D164" s="225"/>
      <c r="E164" s="226"/>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222</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49" t="s">
        <v>561</v>
      </c>
      <c r="D165" s="225"/>
      <c r="E165" s="226"/>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222</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49" t="s">
        <v>562</v>
      </c>
      <c r="D166" s="225"/>
      <c r="E166" s="226"/>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222</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ht="22.5" outlineLevel="1" x14ac:dyDescent="0.2">
      <c r="A167" s="235">
        <v>16</v>
      </c>
      <c r="B167" s="236" t="s">
        <v>601</v>
      </c>
      <c r="C167" s="246" t="s">
        <v>602</v>
      </c>
      <c r="D167" s="237" t="s">
        <v>342</v>
      </c>
      <c r="E167" s="238">
        <v>6</v>
      </c>
      <c r="F167" s="239"/>
      <c r="G167" s="240">
        <f>ROUND(E167*F167,2)</f>
        <v>0</v>
      </c>
      <c r="H167" s="239"/>
      <c r="I167" s="240">
        <f>ROUND(E167*H167,2)</f>
        <v>0</v>
      </c>
      <c r="J167" s="239"/>
      <c r="K167" s="240">
        <f>ROUND(E167*J167,2)</f>
        <v>0</v>
      </c>
      <c r="L167" s="240">
        <v>12</v>
      </c>
      <c r="M167" s="240">
        <f>G167*(1+L167/100)</f>
        <v>0</v>
      </c>
      <c r="N167" s="238">
        <v>0</v>
      </c>
      <c r="O167" s="238">
        <f>ROUND(E167*N167,2)</f>
        <v>0</v>
      </c>
      <c r="P167" s="238">
        <v>0</v>
      </c>
      <c r="Q167" s="238">
        <f>ROUND(E167*P167,2)</f>
        <v>0</v>
      </c>
      <c r="R167" s="240"/>
      <c r="S167" s="240" t="s">
        <v>229</v>
      </c>
      <c r="T167" s="241" t="s">
        <v>208</v>
      </c>
      <c r="U167" s="224">
        <v>0</v>
      </c>
      <c r="V167" s="224">
        <f>ROUND(E167*U167,2)</f>
        <v>0</v>
      </c>
      <c r="W167" s="224"/>
      <c r="X167" s="224" t="s">
        <v>238</v>
      </c>
      <c r="Y167" s="224" t="s">
        <v>210</v>
      </c>
      <c r="Z167" s="214"/>
      <c r="AA167" s="214"/>
      <c r="AB167" s="214"/>
      <c r="AC167" s="214"/>
      <c r="AD167" s="214"/>
      <c r="AE167" s="214"/>
      <c r="AF167" s="214"/>
      <c r="AG167" s="214" t="s">
        <v>319</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2" x14ac:dyDescent="0.2">
      <c r="A168" s="221"/>
      <c r="B168" s="222"/>
      <c r="C168" s="247" t="s">
        <v>580</v>
      </c>
      <c r="D168" s="242"/>
      <c r="E168" s="242"/>
      <c r="F168" s="242"/>
      <c r="G168" s="242"/>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213</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48" t="s">
        <v>603</v>
      </c>
      <c r="D169" s="243"/>
      <c r="E169" s="243"/>
      <c r="F169" s="243"/>
      <c r="G169" s="243"/>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213</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48" t="s">
        <v>555</v>
      </c>
      <c r="D170" s="243"/>
      <c r="E170" s="243"/>
      <c r="F170" s="243"/>
      <c r="G170" s="243"/>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213</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48" t="s">
        <v>604</v>
      </c>
      <c r="D171" s="243"/>
      <c r="E171" s="243"/>
      <c r="F171" s="243"/>
      <c r="G171" s="243"/>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213</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48" t="s">
        <v>558</v>
      </c>
      <c r="D172" s="243"/>
      <c r="E172" s="243"/>
      <c r="F172" s="243"/>
      <c r="G172" s="243"/>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213</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48" t="s">
        <v>529</v>
      </c>
      <c r="D173" s="243"/>
      <c r="E173" s="243"/>
      <c r="F173" s="243"/>
      <c r="G173" s="243"/>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213</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2" x14ac:dyDescent="0.2">
      <c r="A174" s="221"/>
      <c r="B174" s="222"/>
      <c r="C174" s="249" t="s">
        <v>605</v>
      </c>
      <c r="D174" s="225"/>
      <c r="E174" s="226">
        <v>6</v>
      </c>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222</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ht="22.5" outlineLevel="3" x14ac:dyDescent="0.2">
      <c r="A175" s="221"/>
      <c r="B175" s="222"/>
      <c r="C175" s="249" t="s">
        <v>560</v>
      </c>
      <c r="D175" s="225"/>
      <c r="E175" s="226"/>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222</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21"/>
      <c r="B176" s="222"/>
      <c r="C176" s="249" t="s">
        <v>561</v>
      </c>
      <c r="D176" s="225"/>
      <c r="E176" s="226"/>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222</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49" t="s">
        <v>562</v>
      </c>
      <c r="D177" s="225"/>
      <c r="E177" s="226"/>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222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ht="22.5" outlineLevel="1" x14ac:dyDescent="0.2">
      <c r="A178" s="235">
        <v>17</v>
      </c>
      <c r="B178" s="236" t="s">
        <v>606</v>
      </c>
      <c r="C178" s="246" t="s">
        <v>607</v>
      </c>
      <c r="D178" s="237" t="s">
        <v>342</v>
      </c>
      <c r="E178" s="238">
        <v>6</v>
      </c>
      <c r="F178" s="239"/>
      <c r="G178" s="240">
        <f>ROUND(E178*F178,2)</f>
        <v>0</v>
      </c>
      <c r="H178" s="239"/>
      <c r="I178" s="240">
        <f>ROUND(E178*H178,2)</f>
        <v>0</v>
      </c>
      <c r="J178" s="239"/>
      <c r="K178" s="240">
        <f>ROUND(E178*J178,2)</f>
        <v>0</v>
      </c>
      <c r="L178" s="240">
        <v>12</v>
      </c>
      <c r="M178" s="240">
        <f>G178*(1+L178/100)</f>
        <v>0</v>
      </c>
      <c r="N178" s="238">
        <v>0</v>
      </c>
      <c r="O178" s="238">
        <f>ROUND(E178*N178,2)</f>
        <v>0</v>
      </c>
      <c r="P178" s="238">
        <v>0</v>
      </c>
      <c r="Q178" s="238">
        <f>ROUND(E178*P178,2)</f>
        <v>0</v>
      </c>
      <c r="R178" s="240"/>
      <c r="S178" s="240" t="s">
        <v>229</v>
      </c>
      <c r="T178" s="241" t="s">
        <v>208</v>
      </c>
      <c r="U178" s="224">
        <v>0</v>
      </c>
      <c r="V178" s="224">
        <f>ROUND(E178*U178,2)</f>
        <v>0</v>
      </c>
      <c r="W178" s="224"/>
      <c r="X178" s="224" t="s">
        <v>238</v>
      </c>
      <c r="Y178" s="224" t="s">
        <v>210</v>
      </c>
      <c r="Z178" s="214"/>
      <c r="AA178" s="214"/>
      <c r="AB178" s="214"/>
      <c r="AC178" s="214"/>
      <c r="AD178" s="214"/>
      <c r="AE178" s="214"/>
      <c r="AF178" s="214"/>
      <c r="AG178" s="214" t="s">
        <v>319</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2" x14ac:dyDescent="0.2">
      <c r="A179" s="221"/>
      <c r="B179" s="222"/>
      <c r="C179" s="247" t="s">
        <v>591</v>
      </c>
      <c r="D179" s="242"/>
      <c r="E179" s="242"/>
      <c r="F179" s="242"/>
      <c r="G179" s="242"/>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213</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48" t="s">
        <v>574</v>
      </c>
      <c r="D180" s="243"/>
      <c r="E180" s="243"/>
      <c r="F180" s="243"/>
      <c r="G180" s="243"/>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213</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48" t="s">
        <v>555</v>
      </c>
      <c r="D181" s="243"/>
      <c r="E181" s="243"/>
      <c r="F181" s="243"/>
      <c r="G181" s="243"/>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213</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48" t="s">
        <v>575</v>
      </c>
      <c r="D182" s="243"/>
      <c r="E182" s="243"/>
      <c r="F182" s="243"/>
      <c r="G182" s="243"/>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213</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48" t="s">
        <v>576</v>
      </c>
      <c r="D183" s="243"/>
      <c r="E183" s="243"/>
      <c r="F183" s="243"/>
      <c r="G183" s="243"/>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213</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48" t="s">
        <v>592</v>
      </c>
      <c r="D184" s="243"/>
      <c r="E184" s="243"/>
      <c r="F184" s="243"/>
      <c r="G184" s="243"/>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213</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48" t="s">
        <v>558</v>
      </c>
      <c r="D185" s="243"/>
      <c r="E185" s="243"/>
      <c r="F185" s="243"/>
      <c r="G185" s="243"/>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213</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48" t="s">
        <v>529</v>
      </c>
      <c r="D186" s="243"/>
      <c r="E186" s="243"/>
      <c r="F186" s="243"/>
      <c r="G186" s="243"/>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213</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2" x14ac:dyDescent="0.2">
      <c r="A187" s="221"/>
      <c r="B187" s="222"/>
      <c r="C187" s="249" t="s">
        <v>593</v>
      </c>
      <c r="D187" s="225"/>
      <c r="E187" s="226">
        <v>6</v>
      </c>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222</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ht="22.5" outlineLevel="3" x14ac:dyDescent="0.2">
      <c r="A188" s="221"/>
      <c r="B188" s="222"/>
      <c r="C188" s="249" t="s">
        <v>560</v>
      </c>
      <c r="D188" s="225"/>
      <c r="E188" s="226"/>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222</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49" t="s">
        <v>561</v>
      </c>
      <c r="D189" s="225"/>
      <c r="E189" s="226"/>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222</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21"/>
      <c r="B190" s="222"/>
      <c r="C190" s="249" t="s">
        <v>562</v>
      </c>
      <c r="D190" s="225"/>
      <c r="E190" s="226"/>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222</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x14ac:dyDescent="0.2">
      <c r="A191" s="228" t="s">
        <v>202</v>
      </c>
      <c r="B191" s="229" t="s">
        <v>168</v>
      </c>
      <c r="C191" s="245" t="s">
        <v>169</v>
      </c>
      <c r="D191" s="230"/>
      <c r="E191" s="231"/>
      <c r="F191" s="232"/>
      <c r="G191" s="232">
        <f>SUMIF(AG192:AG205,"&lt;&gt;NOR",G192:G205)</f>
        <v>0</v>
      </c>
      <c r="H191" s="232"/>
      <c r="I191" s="232">
        <f>SUM(I192:I205)</f>
        <v>0</v>
      </c>
      <c r="J191" s="232"/>
      <c r="K191" s="232">
        <f>SUM(K192:K205)</f>
        <v>0</v>
      </c>
      <c r="L191" s="232"/>
      <c r="M191" s="232">
        <f>SUM(M192:M205)</f>
        <v>0</v>
      </c>
      <c r="N191" s="231"/>
      <c r="O191" s="231">
        <f>SUM(O192:O205)</f>
        <v>0</v>
      </c>
      <c r="P191" s="231"/>
      <c r="Q191" s="231">
        <f>SUM(Q192:Q205)</f>
        <v>0</v>
      </c>
      <c r="R191" s="232"/>
      <c r="S191" s="232"/>
      <c r="T191" s="233"/>
      <c r="U191" s="227"/>
      <c r="V191" s="227">
        <f>SUM(V192:V205)</f>
        <v>0</v>
      </c>
      <c r="W191" s="227"/>
      <c r="X191" s="227"/>
      <c r="Y191" s="227"/>
      <c r="AG191" t="s">
        <v>203</v>
      </c>
    </row>
    <row r="192" spans="1:60" ht="22.5" outlineLevel="1" x14ac:dyDescent="0.2">
      <c r="A192" s="235">
        <v>18</v>
      </c>
      <c r="B192" s="236" t="s">
        <v>608</v>
      </c>
      <c r="C192" s="246" t="s">
        <v>609</v>
      </c>
      <c r="D192" s="237" t="s">
        <v>342</v>
      </c>
      <c r="E192" s="238">
        <v>1</v>
      </c>
      <c r="F192" s="239"/>
      <c r="G192" s="240">
        <f>ROUND(E192*F192,2)</f>
        <v>0</v>
      </c>
      <c r="H192" s="239"/>
      <c r="I192" s="240">
        <f>ROUND(E192*H192,2)</f>
        <v>0</v>
      </c>
      <c r="J192" s="239"/>
      <c r="K192" s="240">
        <f>ROUND(E192*J192,2)</f>
        <v>0</v>
      </c>
      <c r="L192" s="240">
        <v>12</v>
      </c>
      <c r="M192" s="240">
        <f>G192*(1+L192/100)</f>
        <v>0</v>
      </c>
      <c r="N192" s="238">
        <v>0</v>
      </c>
      <c r="O192" s="238">
        <f>ROUND(E192*N192,2)</f>
        <v>0</v>
      </c>
      <c r="P192" s="238">
        <v>0</v>
      </c>
      <c r="Q192" s="238">
        <f>ROUND(E192*P192,2)</f>
        <v>0</v>
      </c>
      <c r="R192" s="240"/>
      <c r="S192" s="240" t="s">
        <v>229</v>
      </c>
      <c r="T192" s="241" t="s">
        <v>208</v>
      </c>
      <c r="U192" s="224">
        <v>0</v>
      </c>
      <c r="V192" s="224">
        <f>ROUND(E192*U192,2)</f>
        <v>0</v>
      </c>
      <c r="W192" s="224"/>
      <c r="X192" s="224" t="s">
        <v>238</v>
      </c>
      <c r="Y192" s="224" t="s">
        <v>210</v>
      </c>
      <c r="Z192" s="214"/>
      <c r="AA192" s="214"/>
      <c r="AB192" s="214"/>
      <c r="AC192" s="214"/>
      <c r="AD192" s="214"/>
      <c r="AE192" s="214"/>
      <c r="AF192" s="214"/>
      <c r="AG192" s="214" t="s">
        <v>319</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2" x14ac:dyDescent="0.2">
      <c r="A193" s="221"/>
      <c r="B193" s="222"/>
      <c r="C193" s="247" t="s">
        <v>610</v>
      </c>
      <c r="D193" s="242"/>
      <c r="E193" s="242"/>
      <c r="F193" s="242"/>
      <c r="G193" s="242"/>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213</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48" t="s">
        <v>611</v>
      </c>
      <c r="D194" s="243"/>
      <c r="E194" s="243"/>
      <c r="F194" s="243"/>
      <c r="G194" s="243"/>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213</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48" t="s">
        <v>612</v>
      </c>
      <c r="D195" s="243"/>
      <c r="E195" s="243"/>
      <c r="F195" s="243"/>
      <c r="G195" s="243"/>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213</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48" t="s">
        <v>613</v>
      </c>
      <c r="D196" s="243"/>
      <c r="E196" s="243"/>
      <c r="F196" s="243"/>
      <c r="G196" s="243"/>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213</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21"/>
      <c r="B197" s="222"/>
      <c r="C197" s="248" t="s">
        <v>614</v>
      </c>
      <c r="D197" s="243"/>
      <c r="E197" s="243"/>
      <c r="F197" s="243"/>
      <c r="G197" s="243"/>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213</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48" t="s">
        <v>615</v>
      </c>
      <c r="D198" s="243"/>
      <c r="E198" s="243"/>
      <c r="F198" s="243"/>
      <c r="G198" s="243"/>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213</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48" t="s">
        <v>616</v>
      </c>
      <c r="D199" s="243"/>
      <c r="E199" s="243"/>
      <c r="F199" s="243"/>
      <c r="G199" s="243"/>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213</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48" t="s">
        <v>618</v>
      </c>
      <c r="D200" s="243"/>
      <c r="E200" s="243"/>
      <c r="F200" s="243"/>
      <c r="G200" s="243"/>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213</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48" t="s">
        <v>529</v>
      </c>
      <c r="D201" s="243"/>
      <c r="E201" s="243"/>
      <c r="F201" s="243"/>
      <c r="G201" s="243"/>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213</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2" x14ac:dyDescent="0.2">
      <c r="A202" s="221"/>
      <c r="B202" s="222"/>
      <c r="C202" s="249" t="s">
        <v>617</v>
      </c>
      <c r="D202" s="225"/>
      <c r="E202" s="226">
        <v>1</v>
      </c>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222</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ht="22.5" outlineLevel="3" x14ac:dyDescent="0.2">
      <c r="A203" s="221"/>
      <c r="B203" s="222"/>
      <c r="C203" s="249" t="s">
        <v>560</v>
      </c>
      <c r="D203" s="225"/>
      <c r="E203" s="226"/>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222</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49" t="s">
        <v>561</v>
      </c>
      <c r="D204" s="225"/>
      <c r="E204" s="226"/>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222</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49" t="s">
        <v>562</v>
      </c>
      <c r="D205" s="225"/>
      <c r="E205" s="226"/>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222</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x14ac:dyDescent="0.2">
      <c r="A206" s="3"/>
      <c r="B206" s="4"/>
      <c r="C206" s="250"/>
      <c r="D206" s="6"/>
      <c r="E206" s="3"/>
      <c r="F206" s="3"/>
      <c r="G206" s="3"/>
      <c r="H206" s="3"/>
      <c r="I206" s="3"/>
      <c r="J206" s="3"/>
      <c r="K206" s="3"/>
      <c r="L206" s="3"/>
      <c r="M206" s="3"/>
      <c r="N206" s="3"/>
      <c r="O206" s="3"/>
      <c r="P206" s="3"/>
      <c r="Q206" s="3"/>
      <c r="R206" s="3"/>
      <c r="S206" s="3"/>
      <c r="T206" s="3"/>
      <c r="U206" s="3"/>
      <c r="V206" s="3"/>
      <c r="W206" s="3"/>
      <c r="X206" s="3"/>
      <c r="Y206" s="3"/>
      <c r="AE206">
        <v>12</v>
      </c>
      <c r="AF206">
        <v>21</v>
      </c>
      <c r="AG206" t="s">
        <v>188</v>
      </c>
    </row>
    <row r="207" spans="1:60" x14ac:dyDescent="0.2">
      <c r="A207" s="217"/>
      <c r="B207" s="218" t="s">
        <v>29</v>
      </c>
      <c r="C207" s="251"/>
      <c r="D207" s="219"/>
      <c r="E207" s="220"/>
      <c r="F207" s="220"/>
      <c r="G207" s="234">
        <f>G8+G20+G191</f>
        <v>0</v>
      </c>
      <c r="H207" s="3"/>
      <c r="I207" s="3"/>
      <c r="J207" s="3"/>
      <c r="K207" s="3"/>
      <c r="L207" s="3"/>
      <c r="M207" s="3"/>
      <c r="N207" s="3"/>
      <c r="O207" s="3"/>
      <c r="P207" s="3"/>
      <c r="Q207" s="3"/>
      <c r="R207" s="3"/>
      <c r="S207" s="3"/>
      <c r="T207" s="3"/>
      <c r="U207" s="3"/>
      <c r="V207" s="3"/>
      <c r="W207" s="3"/>
      <c r="X207" s="3"/>
      <c r="Y207" s="3"/>
      <c r="AE207">
        <f>SUMIF(L7:L205,AE206,G7:G205)</f>
        <v>0</v>
      </c>
      <c r="AF207">
        <f>SUMIF(L7:L205,AF206,G7:G205)</f>
        <v>0</v>
      </c>
      <c r="AG207" t="s">
        <v>230</v>
      </c>
    </row>
    <row r="208" spans="1:60" x14ac:dyDescent="0.2">
      <c r="C208" s="252"/>
      <c r="D208" s="10"/>
      <c r="AG208" t="s">
        <v>231</v>
      </c>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3+ItZNS4Jq8/bKAc8YdeJ12Y1q4WLYgyLTBbDS05UhYcDLnZrDIsWq/BLYE9cHB5PLrp7js0AmjTzvie7Pmgw==" saltValue="7f7kMXlFNHnmtWemxsFpCw==" spinCount="100000" sheet="1" formatRows="0"/>
  <mergeCells count="110">
    <mergeCell ref="C200:G200"/>
    <mergeCell ref="C201:G201"/>
    <mergeCell ref="C194:G194"/>
    <mergeCell ref="C195:G195"/>
    <mergeCell ref="C196:G196"/>
    <mergeCell ref="C197:G197"/>
    <mergeCell ref="C198:G198"/>
    <mergeCell ref="C199:G199"/>
    <mergeCell ref="C182:G182"/>
    <mergeCell ref="C183:G183"/>
    <mergeCell ref="C184:G184"/>
    <mergeCell ref="C185:G185"/>
    <mergeCell ref="C186:G186"/>
    <mergeCell ref="C193:G193"/>
    <mergeCell ref="C171:G171"/>
    <mergeCell ref="C172:G172"/>
    <mergeCell ref="C173:G173"/>
    <mergeCell ref="C179:G179"/>
    <mergeCell ref="C180:G180"/>
    <mergeCell ref="C181:G181"/>
    <mergeCell ref="C160:G160"/>
    <mergeCell ref="C161:G161"/>
    <mergeCell ref="C162:G162"/>
    <mergeCell ref="C168:G168"/>
    <mergeCell ref="C169:G169"/>
    <mergeCell ref="C170:G170"/>
    <mergeCell ref="C149:G149"/>
    <mergeCell ref="C155:G155"/>
    <mergeCell ref="C156:G156"/>
    <mergeCell ref="C157:G157"/>
    <mergeCell ref="C158:G158"/>
    <mergeCell ref="C159:G159"/>
    <mergeCell ref="C143:G143"/>
    <mergeCell ref="C144:G144"/>
    <mergeCell ref="C145:G145"/>
    <mergeCell ref="C146:G146"/>
    <mergeCell ref="C147:G147"/>
    <mergeCell ref="C148:G148"/>
    <mergeCell ref="C132:G132"/>
    <mergeCell ref="C133:G133"/>
    <mergeCell ref="C134:G134"/>
    <mergeCell ref="C135:G135"/>
    <mergeCell ref="C136:G136"/>
    <mergeCell ref="C137:G137"/>
    <mergeCell ref="C121:G121"/>
    <mergeCell ref="C122:G122"/>
    <mergeCell ref="C123:G123"/>
    <mergeCell ref="C124:G124"/>
    <mergeCell ref="C125:G125"/>
    <mergeCell ref="C131:G131"/>
    <mergeCell ref="C110:G110"/>
    <mergeCell ref="C111:G111"/>
    <mergeCell ref="C112:G112"/>
    <mergeCell ref="C118:G118"/>
    <mergeCell ref="C119:G119"/>
    <mergeCell ref="C120:G120"/>
    <mergeCell ref="C99:G99"/>
    <mergeCell ref="C100:G100"/>
    <mergeCell ref="C106:G106"/>
    <mergeCell ref="C107:G107"/>
    <mergeCell ref="C108:G108"/>
    <mergeCell ref="C109:G109"/>
    <mergeCell ref="C88:G88"/>
    <mergeCell ref="C94:G94"/>
    <mergeCell ref="C95:G95"/>
    <mergeCell ref="C96:G96"/>
    <mergeCell ref="C97:G97"/>
    <mergeCell ref="C98:G98"/>
    <mergeCell ref="C82:G82"/>
    <mergeCell ref="C83:G83"/>
    <mergeCell ref="C84:G84"/>
    <mergeCell ref="C85:G85"/>
    <mergeCell ref="C86:G86"/>
    <mergeCell ref="C87:G87"/>
    <mergeCell ref="C71:G71"/>
    <mergeCell ref="C72:G72"/>
    <mergeCell ref="C73:G73"/>
    <mergeCell ref="C74:G74"/>
    <mergeCell ref="C75:G75"/>
    <mergeCell ref="C76:G76"/>
    <mergeCell ref="C60:G60"/>
    <mergeCell ref="C61:G61"/>
    <mergeCell ref="C62:G62"/>
    <mergeCell ref="C63:G63"/>
    <mergeCell ref="C64:G64"/>
    <mergeCell ref="C70:G70"/>
    <mergeCell ref="C49:G49"/>
    <mergeCell ref="C50:G50"/>
    <mergeCell ref="C51:G51"/>
    <mergeCell ref="C52:G52"/>
    <mergeCell ref="C58:G58"/>
    <mergeCell ref="C59:G59"/>
    <mergeCell ref="C38:G38"/>
    <mergeCell ref="C39:G39"/>
    <mergeCell ref="C40:G40"/>
    <mergeCell ref="C46:G46"/>
    <mergeCell ref="C47:G47"/>
    <mergeCell ref="C48:G48"/>
    <mergeCell ref="C22:G22"/>
    <mergeCell ref="C30:G30"/>
    <mergeCell ref="C34:G34"/>
    <mergeCell ref="C35:G35"/>
    <mergeCell ref="C36:G36"/>
    <mergeCell ref="C37:G37"/>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232</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64</v>
      </c>
      <c r="C3" s="203" t="s">
        <v>65</v>
      </c>
      <c r="D3" s="201"/>
      <c r="E3" s="201"/>
      <c r="F3" s="201"/>
      <c r="G3" s="202"/>
      <c r="AC3" s="178" t="s">
        <v>176</v>
      </c>
      <c r="AG3" t="s">
        <v>178</v>
      </c>
    </row>
    <row r="4" spans="1:60" ht="24.95" customHeight="1" x14ac:dyDescent="0.2">
      <c r="A4" s="204" t="s">
        <v>9</v>
      </c>
      <c r="B4" s="205" t="s">
        <v>58</v>
      </c>
      <c r="C4" s="206" t="s">
        <v>66</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153</v>
      </c>
      <c r="C8" s="245" t="s">
        <v>154</v>
      </c>
      <c r="D8" s="230"/>
      <c r="E8" s="231"/>
      <c r="F8" s="232"/>
      <c r="G8" s="232">
        <f>SUMIF(AG9:AG100,"&lt;&gt;NOR",G9:G100)</f>
        <v>0</v>
      </c>
      <c r="H8" s="232"/>
      <c r="I8" s="232">
        <f>SUM(I9:I100)</f>
        <v>0</v>
      </c>
      <c r="J8" s="232"/>
      <c r="K8" s="232">
        <f>SUM(K9:K100)</f>
        <v>0</v>
      </c>
      <c r="L8" s="232"/>
      <c r="M8" s="232">
        <f>SUM(M9:M100)</f>
        <v>0</v>
      </c>
      <c r="N8" s="231"/>
      <c r="O8" s="231">
        <f>SUM(O9:O100)</f>
        <v>0</v>
      </c>
      <c r="P8" s="231"/>
      <c r="Q8" s="231">
        <f>SUM(Q9:Q100)</f>
        <v>18.46</v>
      </c>
      <c r="R8" s="232"/>
      <c r="S8" s="232"/>
      <c r="T8" s="233"/>
      <c r="U8" s="227"/>
      <c r="V8" s="227">
        <f>SUM(V9:V100)</f>
        <v>0</v>
      </c>
      <c r="W8" s="227"/>
      <c r="X8" s="227"/>
      <c r="Y8" s="227"/>
      <c r="AG8" t="s">
        <v>203</v>
      </c>
    </row>
    <row r="9" spans="1:60" outlineLevel="1" x14ac:dyDescent="0.2">
      <c r="A9" s="235">
        <v>1</v>
      </c>
      <c r="B9" s="236" t="s">
        <v>233</v>
      </c>
      <c r="C9" s="246" t="s">
        <v>234</v>
      </c>
      <c r="D9" s="237" t="s">
        <v>235</v>
      </c>
      <c r="E9" s="238">
        <v>14.4</v>
      </c>
      <c r="F9" s="239"/>
      <c r="G9" s="240">
        <f>ROUND(E9*F9,2)</f>
        <v>0</v>
      </c>
      <c r="H9" s="239"/>
      <c r="I9" s="240">
        <f>ROUND(E9*H9,2)</f>
        <v>0</v>
      </c>
      <c r="J9" s="239"/>
      <c r="K9" s="240">
        <f>ROUND(E9*J9,2)</f>
        <v>0</v>
      </c>
      <c r="L9" s="240">
        <v>12</v>
      </c>
      <c r="M9" s="240">
        <f>G9*(1+L9/100)</f>
        <v>0</v>
      </c>
      <c r="N9" s="238">
        <v>0</v>
      </c>
      <c r="O9" s="238">
        <f>ROUND(E9*N9,2)</f>
        <v>0</v>
      </c>
      <c r="P9" s="238">
        <v>0.15</v>
      </c>
      <c r="Q9" s="238">
        <f>ROUND(E9*P9,2)</f>
        <v>2.16</v>
      </c>
      <c r="R9" s="240"/>
      <c r="S9" s="240" t="s">
        <v>236</v>
      </c>
      <c r="T9" s="241" t="s">
        <v>237</v>
      </c>
      <c r="U9" s="224">
        <v>0</v>
      </c>
      <c r="V9" s="224">
        <f>ROUND(E9*U9,2)</f>
        <v>0</v>
      </c>
      <c r="W9" s="224"/>
      <c r="X9" s="224" t="s">
        <v>238</v>
      </c>
      <c r="Y9" s="224" t="s">
        <v>210</v>
      </c>
      <c r="Z9" s="214"/>
      <c r="AA9" s="214"/>
      <c r="AB9" s="214"/>
      <c r="AC9" s="214"/>
      <c r="AD9" s="214"/>
      <c r="AE9" s="214"/>
      <c r="AF9" s="214"/>
      <c r="AG9" s="214" t="s">
        <v>239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9" t="s">
        <v>240</v>
      </c>
      <c r="D10" s="225"/>
      <c r="E10" s="226"/>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222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49" t="s">
        <v>241</v>
      </c>
      <c r="D11" s="225"/>
      <c r="E11" s="226"/>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222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49" t="s">
        <v>242</v>
      </c>
      <c r="D12" s="225"/>
      <c r="E12" s="226"/>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49" t="s">
        <v>243</v>
      </c>
      <c r="D13" s="225"/>
      <c r="E13" s="226">
        <v>14.4</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35">
        <v>2</v>
      </c>
      <c r="B14" s="236" t="s">
        <v>244</v>
      </c>
      <c r="C14" s="246" t="s">
        <v>245</v>
      </c>
      <c r="D14" s="237" t="s">
        <v>235</v>
      </c>
      <c r="E14" s="238">
        <v>8.5920000000000005</v>
      </c>
      <c r="F14" s="239"/>
      <c r="G14" s="240">
        <f>ROUND(E14*F14,2)</f>
        <v>0</v>
      </c>
      <c r="H14" s="239"/>
      <c r="I14" s="240">
        <f>ROUND(E14*H14,2)</f>
        <v>0</v>
      </c>
      <c r="J14" s="239"/>
      <c r="K14" s="240">
        <f>ROUND(E14*J14,2)</f>
        <v>0</v>
      </c>
      <c r="L14" s="240">
        <v>12</v>
      </c>
      <c r="M14" s="240">
        <f>G14*(1+L14/100)</f>
        <v>0</v>
      </c>
      <c r="N14" s="238">
        <v>0</v>
      </c>
      <c r="O14" s="238">
        <f>ROUND(E14*N14,2)</f>
        <v>0</v>
      </c>
      <c r="P14" s="238">
        <v>4.1000000000000002E-2</v>
      </c>
      <c r="Q14" s="238">
        <f>ROUND(E14*P14,2)</f>
        <v>0.35</v>
      </c>
      <c r="R14" s="240"/>
      <c r="S14" s="240" t="s">
        <v>236</v>
      </c>
      <c r="T14" s="241" t="s">
        <v>237</v>
      </c>
      <c r="U14" s="224">
        <v>0</v>
      </c>
      <c r="V14" s="224">
        <f>ROUND(E14*U14,2)</f>
        <v>0</v>
      </c>
      <c r="W14" s="224"/>
      <c r="X14" s="224" t="s">
        <v>238</v>
      </c>
      <c r="Y14" s="224" t="s">
        <v>210</v>
      </c>
      <c r="Z14" s="214"/>
      <c r="AA14" s="214"/>
      <c r="AB14" s="214"/>
      <c r="AC14" s="214"/>
      <c r="AD14" s="214"/>
      <c r="AE14" s="214"/>
      <c r="AF14" s="214"/>
      <c r="AG14" s="214" t="s">
        <v>239</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49" t="s">
        <v>246</v>
      </c>
      <c r="D15" s="225"/>
      <c r="E15" s="226"/>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222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49" t="s">
        <v>359</v>
      </c>
      <c r="D16" s="225"/>
      <c r="E16" s="226"/>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49" t="s">
        <v>619</v>
      </c>
      <c r="D17" s="225"/>
      <c r="E17" s="226"/>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222</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49" t="s">
        <v>370</v>
      </c>
      <c r="D18" s="225"/>
      <c r="E18" s="226"/>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222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49" t="s">
        <v>256</v>
      </c>
      <c r="D19" s="225"/>
      <c r="E19" s="226"/>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222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49" t="s">
        <v>620</v>
      </c>
      <c r="D20" s="225"/>
      <c r="E20" s="226">
        <v>8.59</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222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35">
        <v>3</v>
      </c>
      <c r="B21" s="236" t="s">
        <v>258</v>
      </c>
      <c r="C21" s="246" t="s">
        <v>259</v>
      </c>
      <c r="D21" s="237" t="s">
        <v>235</v>
      </c>
      <c r="E21" s="238">
        <v>87.25</v>
      </c>
      <c r="F21" s="239"/>
      <c r="G21" s="240">
        <f>ROUND(E21*F21,2)</f>
        <v>0</v>
      </c>
      <c r="H21" s="239"/>
      <c r="I21" s="240">
        <f>ROUND(E21*H21,2)</f>
        <v>0</v>
      </c>
      <c r="J21" s="239"/>
      <c r="K21" s="240">
        <f>ROUND(E21*J21,2)</f>
        <v>0</v>
      </c>
      <c r="L21" s="240">
        <v>12</v>
      </c>
      <c r="M21" s="240">
        <f>G21*(1+L21/100)</f>
        <v>0</v>
      </c>
      <c r="N21" s="238">
        <v>0</v>
      </c>
      <c r="O21" s="238">
        <f>ROUND(E21*N21,2)</f>
        <v>0</v>
      </c>
      <c r="P21" s="238">
        <v>2.7E-2</v>
      </c>
      <c r="Q21" s="238">
        <f>ROUND(E21*P21,2)</f>
        <v>2.36</v>
      </c>
      <c r="R21" s="240"/>
      <c r="S21" s="240" t="s">
        <v>236</v>
      </c>
      <c r="T21" s="241" t="s">
        <v>237</v>
      </c>
      <c r="U21" s="224">
        <v>0</v>
      </c>
      <c r="V21" s="224">
        <f>ROUND(E21*U21,2)</f>
        <v>0</v>
      </c>
      <c r="W21" s="224"/>
      <c r="X21" s="224" t="s">
        <v>238</v>
      </c>
      <c r="Y21" s="224" t="s">
        <v>210</v>
      </c>
      <c r="Z21" s="214"/>
      <c r="AA21" s="214"/>
      <c r="AB21" s="214"/>
      <c r="AC21" s="214"/>
      <c r="AD21" s="214"/>
      <c r="AE21" s="214"/>
      <c r="AF21" s="214"/>
      <c r="AG21" s="214" t="s">
        <v>239</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49" t="s">
        <v>246</v>
      </c>
      <c r="D22" s="225"/>
      <c r="E22" s="226"/>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222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49" t="s">
        <v>363</v>
      </c>
      <c r="D23" s="225"/>
      <c r="E23" s="226"/>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222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49" t="s">
        <v>621</v>
      </c>
      <c r="D24" s="225"/>
      <c r="E24" s="226"/>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222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49" t="s">
        <v>368</v>
      </c>
      <c r="D25" s="225"/>
      <c r="E25" s="226"/>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222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49" t="s">
        <v>622</v>
      </c>
      <c r="D26" s="225"/>
      <c r="E26" s="226"/>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49" t="s">
        <v>369</v>
      </c>
      <c r="D27" s="225"/>
      <c r="E27" s="226"/>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222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49" t="s">
        <v>623</v>
      </c>
      <c r="D28" s="225"/>
      <c r="E28" s="226"/>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222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49" t="s">
        <v>624</v>
      </c>
      <c r="D29" s="225"/>
      <c r="E29" s="226">
        <v>87.25</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222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2.5" outlineLevel="1" x14ac:dyDescent="0.2">
      <c r="A30" s="235">
        <v>4</v>
      </c>
      <c r="B30" s="236" t="s">
        <v>269</v>
      </c>
      <c r="C30" s="246" t="s">
        <v>270</v>
      </c>
      <c r="D30" s="237" t="s">
        <v>235</v>
      </c>
      <c r="E30" s="238">
        <v>95.04</v>
      </c>
      <c r="F30" s="239"/>
      <c r="G30" s="240">
        <f>ROUND(E30*F30,2)</f>
        <v>0</v>
      </c>
      <c r="H30" s="239"/>
      <c r="I30" s="240">
        <f>ROUND(E30*H30,2)</f>
        <v>0</v>
      </c>
      <c r="J30" s="239"/>
      <c r="K30" s="240">
        <f>ROUND(E30*J30,2)</f>
        <v>0</v>
      </c>
      <c r="L30" s="240">
        <v>12</v>
      </c>
      <c r="M30" s="240">
        <f>G30*(1+L30/100)</f>
        <v>0</v>
      </c>
      <c r="N30" s="238">
        <v>0</v>
      </c>
      <c r="O30" s="238">
        <f>ROUND(E30*N30,2)</f>
        <v>0</v>
      </c>
      <c r="P30" s="238">
        <v>2.3E-2</v>
      </c>
      <c r="Q30" s="238">
        <f>ROUND(E30*P30,2)</f>
        <v>2.19</v>
      </c>
      <c r="R30" s="240"/>
      <c r="S30" s="240" t="s">
        <v>236</v>
      </c>
      <c r="T30" s="241" t="s">
        <v>237</v>
      </c>
      <c r="U30" s="224">
        <v>0</v>
      </c>
      <c r="V30" s="224">
        <f>ROUND(E30*U30,2)</f>
        <v>0</v>
      </c>
      <c r="W30" s="224"/>
      <c r="X30" s="224" t="s">
        <v>238</v>
      </c>
      <c r="Y30" s="224" t="s">
        <v>210</v>
      </c>
      <c r="Z30" s="214"/>
      <c r="AA30" s="214"/>
      <c r="AB30" s="214"/>
      <c r="AC30" s="214"/>
      <c r="AD30" s="214"/>
      <c r="AE30" s="214"/>
      <c r="AF30" s="214"/>
      <c r="AG30" s="214" t="s">
        <v>239</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49" t="s">
        <v>246</v>
      </c>
      <c r="D31" s="225"/>
      <c r="E31" s="226"/>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222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49" t="s">
        <v>367</v>
      </c>
      <c r="D32" s="225"/>
      <c r="E32" s="226"/>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222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49" t="s">
        <v>625</v>
      </c>
      <c r="D33" s="225"/>
      <c r="E33" s="226"/>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222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49" t="s">
        <v>367</v>
      </c>
      <c r="D34" s="225"/>
      <c r="E34" s="226"/>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222</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49" t="s">
        <v>273</v>
      </c>
      <c r="D35" s="225"/>
      <c r="E35" s="226"/>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222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49" t="s">
        <v>626</v>
      </c>
      <c r="D36" s="225"/>
      <c r="E36" s="226">
        <v>95.04</v>
      </c>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222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22.5" outlineLevel="1" x14ac:dyDescent="0.2">
      <c r="A37" s="235">
        <v>5</v>
      </c>
      <c r="B37" s="236" t="s">
        <v>275</v>
      </c>
      <c r="C37" s="246" t="s">
        <v>276</v>
      </c>
      <c r="D37" s="237" t="s">
        <v>235</v>
      </c>
      <c r="E37" s="238">
        <v>10.039999999999999</v>
      </c>
      <c r="F37" s="239"/>
      <c r="G37" s="240">
        <f>ROUND(E37*F37,2)</f>
        <v>0</v>
      </c>
      <c r="H37" s="239"/>
      <c r="I37" s="240">
        <f>ROUND(E37*H37,2)</f>
        <v>0</v>
      </c>
      <c r="J37" s="239"/>
      <c r="K37" s="240">
        <f>ROUND(E37*J37,2)</f>
        <v>0</v>
      </c>
      <c r="L37" s="240">
        <v>12</v>
      </c>
      <c r="M37" s="240">
        <f>G37*(1+L37/100)</f>
        <v>0</v>
      </c>
      <c r="N37" s="238">
        <v>0</v>
      </c>
      <c r="O37" s="238">
        <f>ROUND(E37*N37,2)</f>
        <v>0</v>
      </c>
      <c r="P37" s="238">
        <v>6.3E-2</v>
      </c>
      <c r="Q37" s="238">
        <f>ROUND(E37*P37,2)</f>
        <v>0.63</v>
      </c>
      <c r="R37" s="240"/>
      <c r="S37" s="240" t="s">
        <v>236</v>
      </c>
      <c r="T37" s="241" t="s">
        <v>237</v>
      </c>
      <c r="U37" s="224">
        <v>0</v>
      </c>
      <c r="V37" s="224">
        <f>ROUND(E37*U37,2)</f>
        <v>0</v>
      </c>
      <c r="W37" s="224"/>
      <c r="X37" s="224" t="s">
        <v>238</v>
      </c>
      <c r="Y37" s="224" t="s">
        <v>210</v>
      </c>
      <c r="Z37" s="214"/>
      <c r="AA37" s="214"/>
      <c r="AB37" s="214"/>
      <c r="AC37" s="214"/>
      <c r="AD37" s="214"/>
      <c r="AE37" s="214"/>
      <c r="AF37" s="214"/>
      <c r="AG37" s="214" t="s">
        <v>239</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49" t="s">
        <v>277</v>
      </c>
      <c r="D38" s="225"/>
      <c r="E38" s="226"/>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222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49" t="s">
        <v>362</v>
      </c>
      <c r="D39" s="225"/>
      <c r="E39" s="226"/>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222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49" t="s">
        <v>279</v>
      </c>
      <c r="D40" s="225"/>
      <c r="E40" s="226"/>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222</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49" t="s">
        <v>627</v>
      </c>
      <c r="D41" s="225"/>
      <c r="E41" s="226"/>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222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49" t="s">
        <v>628</v>
      </c>
      <c r="D42" s="225"/>
      <c r="E42" s="226"/>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222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49" t="s">
        <v>629</v>
      </c>
      <c r="D43" s="225"/>
      <c r="E43" s="226">
        <v>10.039999999999999</v>
      </c>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222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ht="22.5" outlineLevel="1" x14ac:dyDescent="0.2">
      <c r="A44" s="235">
        <v>6</v>
      </c>
      <c r="B44" s="236" t="s">
        <v>281</v>
      </c>
      <c r="C44" s="246" t="s">
        <v>282</v>
      </c>
      <c r="D44" s="237" t="s">
        <v>235</v>
      </c>
      <c r="E44" s="238">
        <v>122.786</v>
      </c>
      <c r="F44" s="239"/>
      <c r="G44" s="240">
        <f>ROUND(E44*F44,2)</f>
        <v>0</v>
      </c>
      <c r="H44" s="239"/>
      <c r="I44" s="240">
        <f>ROUND(E44*H44,2)</f>
        <v>0</v>
      </c>
      <c r="J44" s="239"/>
      <c r="K44" s="240">
        <f>ROUND(E44*J44,2)</f>
        <v>0</v>
      </c>
      <c r="L44" s="240">
        <v>12</v>
      </c>
      <c r="M44" s="240">
        <f>G44*(1+L44/100)</f>
        <v>0</v>
      </c>
      <c r="N44" s="238">
        <v>0</v>
      </c>
      <c r="O44" s="238">
        <f>ROUND(E44*N44,2)</f>
        <v>0</v>
      </c>
      <c r="P44" s="238">
        <v>4.5999999999999999E-2</v>
      </c>
      <c r="Q44" s="238">
        <f>ROUND(E44*P44,2)</f>
        <v>5.65</v>
      </c>
      <c r="R44" s="240"/>
      <c r="S44" s="240" t="s">
        <v>236</v>
      </c>
      <c r="T44" s="241" t="s">
        <v>237</v>
      </c>
      <c r="U44" s="224">
        <v>0</v>
      </c>
      <c r="V44" s="224">
        <f>ROUND(E44*U44,2)</f>
        <v>0</v>
      </c>
      <c r="W44" s="224"/>
      <c r="X44" s="224" t="s">
        <v>238</v>
      </c>
      <c r="Y44" s="224" t="s">
        <v>210</v>
      </c>
      <c r="Z44" s="214"/>
      <c r="AA44" s="214"/>
      <c r="AB44" s="214"/>
      <c r="AC44" s="214"/>
      <c r="AD44" s="214"/>
      <c r="AE44" s="214"/>
      <c r="AF44" s="214"/>
      <c r="AG44" s="214" t="s">
        <v>239</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2" x14ac:dyDescent="0.2">
      <c r="A45" s="221"/>
      <c r="B45" s="222"/>
      <c r="C45" s="249" t="s">
        <v>283</v>
      </c>
      <c r="D45" s="225"/>
      <c r="E45" s="226"/>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222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49" t="s">
        <v>359</v>
      </c>
      <c r="D46" s="225"/>
      <c r="E46" s="226"/>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222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49" t="s">
        <v>630</v>
      </c>
      <c r="D47" s="225"/>
      <c r="E47" s="226"/>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222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49" t="s">
        <v>362</v>
      </c>
      <c r="D48" s="225"/>
      <c r="E48" s="226"/>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222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49" t="s">
        <v>631</v>
      </c>
      <c r="D49" s="225"/>
      <c r="E49" s="226"/>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222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49" t="s">
        <v>627</v>
      </c>
      <c r="D50" s="225"/>
      <c r="E50" s="226"/>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222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49" t="s">
        <v>632</v>
      </c>
      <c r="D51" s="225"/>
      <c r="E51" s="226"/>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222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49" t="s">
        <v>363</v>
      </c>
      <c r="D52" s="225"/>
      <c r="E52" s="226"/>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222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49" t="s">
        <v>633</v>
      </c>
      <c r="D53" s="225"/>
      <c r="E53" s="226"/>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222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49" t="s">
        <v>368</v>
      </c>
      <c r="D54" s="225"/>
      <c r="E54" s="226"/>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222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49" t="s">
        <v>634</v>
      </c>
      <c r="D55" s="225"/>
      <c r="E55" s="226"/>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222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49" t="s">
        <v>367</v>
      </c>
      <c r="D56" s="225"/>
      <c r="E56" s="226"/>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222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49" t="s">
        <v>635</v>
      </c>
      <c r="D57" s="225"/>
      <c r="E57" s="226"/>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222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49" t="s">
        <v>367</v>
      </c>
      <c r="D58" s="225"/>
      <c r="E58" s="226"/>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222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49" t="s">
        <v>636</v>
      </c>
      <c r="D59" s="225"/>
      <c r="E59" s="226"/>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222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49" t="s">
        <v>369</v>
      </c>
      <c r="D60" s="225"/>
      <c r="E60" s="226"/>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222</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49" t="s">
        <v>637</v>
      </c>
      <c r="D61" s="225"/>
      <c r="E61" s="226"/>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222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49" t="s">
        <v>370</v>
      </c>
      <c r="D62" s="225"/>
      <c r="E62" s="226"/>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222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49" t="s">
        <v>293</v>
      </c>
      <c r="D63" s="225"/>
      <c r="E63" s="226"/>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222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49" t="s">
        <v>241</v>
      </c>
      <c r="D64" s="225"/>
      <c r="E64" s="226"/>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222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49" t="s">
        <v>638</v>
      </c>
      <c r="D65" s="225"/>
      <c r="E65" s="226"/>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222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49" t="s">
        <v>639</v>
      </c>
      <c r="D66" s="225"/>
      <c r="E66" s="226">
        <v>122.79</v>
      </c>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222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ht="22.5" outlineLevel="1" x14ac:dyDescent="0.2">
      <c r="A67" s="235">
        <v>7</v>
      </c>
      <c r="B67" s="236" t="s">
        <v>297</v>
      </c>
      <c r="C67" s="246" t="s">
        <v>298</v>
      </c>
      <c r="D67" s="237" t="s">
        <v>235</v>
      </c>
      <c r="E67" s="238">
        <v>102.44499999999999</v>
      </c>
      <c r="F67" s="239"/>
      <c r="G67" s="240">
        <f>ROUND(E67*F67,2)</f>
        <v>0</v>
      </c>
      <c r="H67" s="239"/>
      <c r="I67" s="240">
        <f>ROUND(E67*H67,2)</f>
        <v>0</v>
      </c>
      <c r="J67" s="239"/>
      <c r="K67" s="240">
        <f>ROUND(E67*J67,2)</f>
        <v>0</v>
      </c>
      <c r="L67" s="240">
        <v>12</v>
      </c>
      <c r="M67" s="240">
        <f>G67*(1+L67/100)</f>
        <v>0</v>
      </c>
      <c r="N67" s="238">
        <v>0</v>
      </c>
      <c r="O67" s="238">
        <f>ROUND(E67*N67,2)</f>
        <v>0</v>
      </c>
      <c r="P67" s="238">
        <v>0.05</v>
      </c>
      <c r="Q67" s="238">
        <f>ROUND(E67*P67,2)</f>
        <v>5.12</v>
      </c>
      <c r="R67" s="240"/>
      <c r="S67" s="240" t="s">
        <v>236</v>
      </c>
      <c r="T67" s="241" t="s">
        <v>237</v>
      </c>
      <c r="U67" s="224">
        <v>0</v>
      </c>
      <c r="V67" s="224">
        <f>ROUND(E67*U67,2)</f>
        <v>0</v>
      </c>
      <c r="W67" s="224"/>
      <c r="X67" s="224" t="s">
        <v>238</v>
      </c>
      <c r="Y67" s="224" t="s">
        <v>210</v>
      </c>
      <c r="Z67" s="214"/>
      <c r="AA67" s="214"/>
      <c r="AB67" s="214"/>
      <c r="AC67" s="214"/>
      <c r="AD67" s="214"/>
      <c r="AE67" s="214"/>
      <c r="AF67" s="214"/>
      <c r="AG67" s="214" t="s">
        <v>239</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2" x14ac:dyDescent="0.2">
      <c r="A68" s="221"/>
      <c r="B68" s="222"/>
      <c r="C68" s="249" t="s">
        <v>299</v>
      </c>
      <c r="D68" s="225"/>
      <c r="E68" s="226"/>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222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49" t="s">
        <v>640</v>
      </c>
      <c r="D69" s="225"/>
      <c r="E69" s="226"/>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222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49" t="s">
        <v>641</v>
      </c>
      <c r="D70" s="225"/>
      <c r="E70" s="226"/>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222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49" t="s">
        <v>361</v>
      </c>
      <c r="D71" s="225"/>
      <c r="E71" s="226"/>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222</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49" t="s">
        <v>416</v>
      </c>
      <c r="D72" s="225"/>
      <c r="E72" s="226"/>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222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49" t="s">
        <v>360</v>
      </c>
      <c r="D73" s="225"/>
      <c r="E73" s="226"/>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222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49" t="s">
        <v>415</v>
      </c>
      <c r="D74" s="225"/>
      <c r="E74" s="226"/>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222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49" t="s">
        <v>359</v>
      </c>
      <c r="D75" s="225"/>
      <c r="E75" s="226"/>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222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49" t="s">
        <v>301</v>
      </c>
      <c r="D76" s="225"/>
      <c r="E76" s="226"/>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222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49" t="s">
        <v>362</v>
      </c>
      <c r="D77" s="225"/>
      <c r="E77" s="226"/>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222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49" t="s">
        <v>304</v>
      </c>
      <c r="D78" s="225"/>
      <c r="E78" s="226"/>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222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49" t="s">
        <v>363</v>
      </c>
      <c r="D79" s="225"/>
      <c r="E79" s="226"/>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222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49" t="s">
        <v>642</v>
      </c>
      <c r="D80" s="225"/>
      <c r="E80" s="226"/>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222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49" t="s">
        <v>643</v>
      </c>
      <c r="D81" s="225"/>
      <c r="E81" s="226"/>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222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49" t="s">
        <v>644</v>
      </c>
      <c r="D82" s="225"/>
      <c r="E82" s="226"/>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222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49" t="s">
        <v>643</v>
      </c>
      <c r="D83" s="225"/>
      <c r="E83" s="226"/>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222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49" t="s">
        <v>645</v>
      </c>
      <c r="D84" s="225"/>
      <c r="E84" s="226"/>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222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49" t="s">
        <v>367</v>
      </c>
      <c r="D85" s="225"/>
      <c r="E85" s="226"/>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222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49" t="s">
        <v>646</v>
      </c>
      <c r="D86" s="225"/>
      <c r="E86" s="226"/>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222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49" t="s">
        <v>647</v>
      </c>
      <c r="D87" s="225"/>
      <c r="E87" s="226"/>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222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49" t="s">
        <v>648</v>
      </c>
      <c r="D88" s="225"/>
      <c r="E88" s="226"/>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222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49" t="s">
        <v>649</v>
      </c>
      <c r="D89" s="225"/>
      <c r="E89" s="226"/>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222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49" t="s">
        <v>650</v>
      </c>
      <c r="D90" s="225"/>
      <c r="E90" s="226"/>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222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49" t="s">
        <v>367</v>
      </c>
      <c r="D91" s="225"/>
      <c r="E91" s="226"/>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222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49" t="s">
        <v>306</v>
      </c>
      <c r="D92" s="225"/>
      <c r="E92" s="226"/>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222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49" t="s">
        <v>370</v>
      </c>
      <c r="D93" s="225"/>
      <c r="E93" s="226"/>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222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49" t="s">
        <v>309</v>
      </c>
      <c r="D94" s="225"/>
      <c r="E94" s="226"/>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222</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49" t="s">
        <v>370</v>
      </c>
      <c r="D95" s="225"/>
      <c r="E95" s="226"/>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222</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49" t="s">
        <v>309</v>
      </c>
      <c r="D96" s="225"/>
      <c r="E96" s="226"/>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222</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49" t="s">
        <v>241</v>
      </c>
      <c r="D97" s="225"/>
      <c r="E97" s="226"/>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222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49" t="s">
        <v>651</v>
      </c>
      <c r="D98" s="225"/>
      <c r="E98" s="226"/>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222</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49" t="s">
        <v>652</v>
      </c>
      <c r="D99" s="225"/>
      <c r="E99" s="226">
        <v>102.44</v>
      </c>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222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53">
        <v>8</v>
      </c>
      <c r="B100" s="254" t="s">
        <v>313</v>
      </c>
      <c r="C100" s="260" t="s">
        <v>314</v>
      </c>
      <c r="D100" s="255" t="s">
        <v>228</v>
      </c>
      <c r="E100" s="256">
        <v>1</v>
      </c>
      <c r="F100" s="257"/>
      <c r="G100" s="258">
        <f>ROUND(E100*F100,2)</f>
        <v>0</v>
      </c>
      <c r="H100" s="257"/>
      <c r="I100" s="258">
        <f>ROUND(E100*H100,2)</f>
        <v>0</v>
      </c>
      <c r="J100" s="257"/>
      <c r="K100" s="258">
        <f>ROUND(E100*J100,2)</f>
        <v>0</v>
      </c>
      <c r="L100" s="258">
        <v>12</v>
      </c>
      <c r="M100" s="258">
        <f>G100*(1+L100/100)</f>
        <v>0</v>
      </c>
      <c r="N100" s="256">
        <v>0</v>
      </c>
      <c r="O100" s="256">
        <f>ROUND(E100*N100,2)</f>
        <v>0</v>
      </c>
      <c r="P100" s="256">
        <v>0</v>
      </c>
      <c r="Q100" s="256">
        <f>ROUND(E100*P100,2)</f>
        <v>0</v>
      </c>
      <c r="R100" s="258"/>
      <c r="S100" s="258" t="s">
        <v>229</v>
      </c>
      <c r="T100" s="259" t="s">
        <v>208</v>
      </c>
      <c r="U100" s="224">
        <v>0</v>
      </c>
      <c r="V100" s="224">
        <f>ROUND(E100*U100,2)</f>
        <v>0</v>
      </c>
      <c r="W100" s="224"/>
      <c r="X100" s="224" t="s">
        <v>238</v>
      </c>
      <c r="Y100" s="224" t="s">
        <v>210</v>
      </c>
      <c r="Z100" s="214"/>
      <c r="AA100" s="214"/>
      <c r="AB100" s="214"/>
      <c r="AC100" s="214"/>
      <c r="AD100" s="214"/>
      <c r="AE100" s="214"/>
      <c r="AF100" s="214"/>
      <c r="AG100" s="214" t="s">
        <v>315</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x14ac:dyDescent="0.2">
      <c r="A101" s="228" t="s">
        <v>202</v>
      </c>
      <c r="B101" s="229" t="s">
        <v>164</v>
      </c>
      <c r="C101" s="245" t="s">
        <v>165</v>
      </c>
      <c r="D101" s="230"/>
      <c r="E101" s="231"/>
      <c r="F101" s="232"/>
      <c r="G101" s="232">
        <f>SUMIF(AG102:AG124,"&lt;&gt;NOR",G102:G124)</f>
        <v>0</v>
      </c>
      <c r="H101" s="232"/>
      <c r="I101" s="232">
        <f>SUM(I102:I124)</f>
        <v>0</v>
      </c>
      <c r="J101" s="232"/>
      <c r="K101" s="232">
        <f>SUM(K102:K124)</f>
        <v>0</v>
      </c>
      <c r="L101" s="232"/>
      <c r="M101" s="232">
        <f>SUM(M102:M124)</f>
        <v>0</v>
      </c>
      <c r="N101" s="231"/>
      <c r="O101" s="231">
        <f>SUM(O102:O124)</f>
        <v>0</v>
      </c>
      <c r="P101" s="231"/>
      <c r="Q101" s="231">
        <f>SUM(Q102:Q124)</f>
        <v>0.21</v>
      </c>
      <c r="R101" s="232"/>
      <c r="S101" s="232"/>
      <c r="T101" s="233"/>
      <c r="U101" s="227"/>
      <c r="V101" s="227">
        <f>SUM(V102:V124)</f>
        <v>0</v>
      </c>
      <c r="W101" s="227"/>
      <c r="X101" s="227"/>
      <c r="Y101" s="227"/>
      <c r="AG101" t="s">
        <v>203</v>
      </c>
    </row>
    <row r="102" spans="1:60" outlineLevel="1" x14ac:dyDescent="0.2">
      <c r="A102" s="235">
        <v>9</v>
      </c>
      <c r="B102" s="236" t="s">
        <v>316</v>
      </c>
      <c r="C102" s="246" t="s">
        <v>317</v>
      </c>
      <c r="D102" s="237" t="s">
        <v>318</v>
      </c>
      <c r="E102" s="238">
        <v>128.55500000000001</v>
      </c>
      <c r="F102" s="239"/>
      <c r="G102" s="240">
        <f>ROUND(E102*F102,2)</f>
        <v>0</v>
      </c>
      <c r="H102" s="239"/>
      <c r="I102" s="240">
        <f>ROUND(E102*H102,2)</f>
        <v>0</v>
      </c>
      <c r="J102" s="239"/>
      <c r="K102" s="240">
        <f>ROUND(E102*J102,2)</f>
        <v>0</v>
      </c>
      <c r="L102" s="240">
        <v>12</v>
      </c>
      <c r="M102" s="240">
        <f>G102*(1+L102/100)</f>
        <v>0</v>
      </c>
      <c r="N102" s="238">
        <v>0</v>
      </c>
      <c r="O102" s="238">
        <f>ROUND(E102*N102,2)</f>
        <v>0</v>
      </c>
      <c r="P102" s="238">
        <v>1.67E-3</v>
      </c>
      <c r="Q102" s="238">
        <f>ROUND(E102*P102,2)</f>
        <v>0.21</v>
      </c>
      <c r="R102" s="240"/>
      <c r="S102" s="240" t="s">
        <v>236</v>
      </c>
      <c r="T102" s="241" t="s">
        <v>237</v>
      </c>
      <c r="U102" s="224">
        <v>0</v>
      </c>
      <c r="V102" s="224">
        <f>ROUND(E102*U102,2)</f>
        <v>0</v>
      </c>
      <c r="W102" s="224"/>
      <c r="X102" s="224" t="s">
        <v>238</v>
      </c>
      <c r="Y102" s="224" t="s">
        <v>210</v>
      </c>
      <c r="Z102" s="214"/>
      <c r="AA102" s="214"/>
      <c r="AB102" s="214"/>
      <c r="AC102" s="214"/>
      <c r="AD102" s="214"/>
      <c r="AE102" s="214"/>
      <c r="AF102" s="214"/>
      <c r="AG102" s="214" t="s">
        <v>319</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x14ac:dyDescent="0.2">
      <c r="A103" s="221"/>
      <c r="B103" s="222"/>
      <c r="C103" s="249" t="s">
        <v>320</v>
      </c>
      <c r="D103" s="225"/>
      <c r="E103" s="226"/>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222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49" t="s">
        <v>359</v>
      </c>
      <c r="D104" s="225"/>
      <c r="E104" s="226"/>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222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49" t="s">
        <v>653</v>
      </c>
      <c r="D105" s="225"/>
      <c r="E105" s="226"/>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222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49" t="s">
        <v>362</v>
      </c>
      <c r="D106" s="225"/>
      <c r="E106" s="226"/>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222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49" t="s">
        <v>654</v>
      </c>
      <c r="D107" s="225"/>
      <c r="E107" s="226"/>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222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49" t="s">
        <v>627</v>
      </c>
      <c r="D108" s="225"/>
      <c r="E108" s="226"/>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222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49" t="s">
        <v>655</v>
      </c>
      <c r="D109" s="225"/>
      <c r="E109" s="226"/>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222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49" t="s">
        <v>363</v>
      </c>
      <c r="D110" s="225"/>
      <c r="E110" s="226"/>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222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49" t="s">
        <v>656</v>
      </c>
      <c r="D111" s="225"/>
      <c r="E111" s="226"/>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222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49" t="s">
        <v>368</v>
      </c>
      <c r="D112" s="225"/>
      <c r="E112" s="226"/>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222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49" t="s">
        <v>657</v>
      </c>
      <c r="D113" s="225"/>
      <c r="E113" s="226"/>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222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49" t="s">
        <v>367</v>
      </c>
      <c r="D114" s="225"/>
      <c r="E114" s="226"/>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222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49" t="s">
        <v>658</v>
      </c>
      <c r="D115" s="225"/>
      <c r="E115" s="226"/>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222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49" t="s">
        <v>367</v>
      </c>
      <c r="D116" s="225"/>
      <c r="E116" s="226"/>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222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49" t="s">
        <v>326</v>
      </c>
      <c r="D117" s="225"/>
      <c r="E117" s="226"/>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222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49" t="s">
        <v>369</v>
      </c>
      <c r="D118" s="225"/>
      <c r="E118" s="226"/>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222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49" t="s">
        <v>659</v>
      </c>
      <c r="D119" s="225"/>
      <c r="E119" s="226"/>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222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49" t="s">
        <v>370</v>
      </c>
      <c r="D120" s="225"/>
      <c r="E120" s="226"/>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222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49" t="s">
        <v>329</v>
      </c>
      <c r="D121" s="225"/>
      <c r="E121" s="226"/>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222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49" t="s">
        <v>241</v>
      </c>
      <c r="D122" s="225"/>
      <c r="E122" s="226"/>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222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49" t="s">
        <v>331</v>
      </c>
      <c r="D123" s="225"/>
      <c r="E123" s="226"/>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222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49" t="s">
        <v>660</v>
      </c>
      <c r="D124" s="225"/>
      <c r="E124" s="226">
        <v>128.56</v>
      </c>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222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x14ac:dyDescent="0.2">
      <c r="A125" s="228" t="s">
        <v>202</v>
      </c>
      <c r="B125" s="229" t="s">
        <v>166</v>
      </c>
      <c r="C125" s="245" t="s">
        <v>167</v>
      </c>
      <c r="D125" s="230"/>
      <c r="E125" s="231"/>
      <c r="F125" s="232"/>
      <c r="G125" s="232">
        <f>SUMIF(AG126:AG154,"&lt;&gt;NOR",G126:G154)</f>
        <v>0</v>
      </c>
      <c r="H125" s="232"/>
      <c r="I125" s="232">
        <f>SUM(I126:I154)</f>
        <v>0</v>
      </c>
      <c r="J125" s="232"/>
      <c r="K125" s="232">
        <f>SUM(K126:K154)</f>
        <v>0</v>
      </c>
      <c r="L125" s="232"/>
      <c r="M125" s="232">
        <f>SUM(M126:M154)</f>
        <v>0</v>
      </c>
      <c r="N125" s="231"/>
      <c r="O125" s="231">
        <f>SUM(O126:O154)</f>
        <v>0</v>
      </c>
      <c r="P125" s="231"/>
      <c r="Q125" s="231">
        <f>SUM(Q126:Q154)</f>
        <v>0.54</v>
      </c>
      <c r="R125" s="232"/>
      <c r="S125" s="232"/>
      <c r="T125" s="233"/>
      <c r="U125" s="227"/>
      <c r="V125" s="227">
        <f>SUM(V126:V154)</f>
        <v>0</v>
      </c>
      <c r="W125" s="227"/>
      <c r="X125" s="227"/>
      <c r="Y125" s="227"/>
      <c r="AG125" t="s">
        <v>203</v>
      </c>
    </row>
    <row r="126" spans="1:60" outlineLevel="1" x14ac:dyDescent="0.2">
      <c r="A126" s="235">
        <v>10</v>
      </c>
      <c r="B126" s="236" t="s">
        <v>333</v>
      </c>
      <c r="C126" s="246" t="s">
        <v>334</v>
      </c>
      <c r="D126" s="237" t="s">
        <v>318</v>
      </c>
      <c r="E126" s="238">
        <v>49.57</v>
      </c>
      <c r="F126" s="239"/>
      <c r="G126" s="240">
        <f>ROUND(E126*F126,2)</f>
        <v>0</v>
      </c>
      <c r="H126" s="239"/>
      <c r="I126" s="240">
        <f>ROUND(E126*H126,2)</f>
        <v>0</v>
      </c>
      <c r="J126" s="239"/>
      <c r="K126" s="240">
        <f>ROUND(E126*J126,2)</f>
        <v>0</v>
      </c>
      <c r="L126" s="240">
        <v>12</v>
      </c>
      <c r="M126" s="240">
        <f>G126*(1+L126/100)</f>
        <v>0</v>
      </c>
      <c r="N126" s="238">
        <v>0</v>
      </c>
      <c r="O126" s="238">
        <f>ROUND(E126*N126,2)</f>
        <v>0</v>
      </c>
      <c r="P126" s="238">
        <v>2E-3</v>
      </c>
      <c r="Q126" s="238">
        <f>ROUND(E126*P126,2)</f>
        <v>0.1</v>
      </c>
      <c r="R126" s="240"/>
      <c r="S126" s="240" t="s">
        <v>236</v>
      </c>
      <c r="T126" s="241" t="s">
        <v>237</v>
      </c>
      <c r="U126" s="224">
        <v>0</v>
      </c>
      <c r="V126" s="224">
        <f>ROUND(E126*U126,2)</f>
        <v>0</v>
      </c>
      <c r="W126" s="224"/>
      <c r="X126" s="224" t="s">
        <v>238</v>
      </c>
      <c r="Y126" s="224" t="s">
        <v>210</v>
      </c>
      <c r="Z126" s="214"/>
      <c r="AA126" s="214"/>
      <c r="AB126" s="214"/>
      <c r="AC126" s="214"/>
      <c r="AD126" s="214"/>
      <c r="AE126" s="214"/>
      <c r="AF126" s="214"/>
      <c r="AG126" s="214" t="s">
        <v>319</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2" x14ac:dyDescent="0.2">
      <c r="A127" s="221"/>
      <c r="B127" s="222"/>
      <c r="C127" s="249" t="s">
        <v>335</v>
      </c>
      <c r="D127" s="225"/>
      <c r="E127" s="226"/>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222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49" t="s">
        <v>368</v>
      </c>
      <c r="D128" s="225"/>
      <c r="E128" s="226"/>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222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49" t="s">
        <v>657</v>
      </c>
      <c r="D129" s="225"/>
      <c r="E129" s="226"/>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222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49" t="s">
        <v>367</v>
      </c>
      <c r="D130" s="225"/>
      <c r="E130" s="226"/>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222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49" t="s">
        <v>658</v>
      </c>
      <c r="D131" s="225"/>
      <c r="E131" s="226"/>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222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49" t="s">
        <v>369</v>
      </c>
      <c r="D132" s="225"/>
      <c r="E132" s="226"/>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222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49" t="s">
        <v>659</v>
      </c>
      <c r="D133" s="225"/>
      <c r="E133" s="226"/>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222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49" t="s">
        <v>370</v>
      </c>
      <c r="D134" s="225"/>
      <c r="E134" s="226"/>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222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49" t="s">
        <v>329</v>
      </c>
      <c r="D135" s="225"/>
      <c r="E135" s="226"/>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222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49" t="s">
        <v>661</v>
      </c>
      <c r="D136" s="225"/>
      <c r="E136" s="226">
        <v>49.57</v>
      </c>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222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x14ac:dyDescent="0.2">
      <c r="A137" s="235">
        <v>11</v>
      </c>
      <c r="B137" s="236" t="s">
        <v>337</v>
      </c>
      <c r="C137" s="246" t="s">
        <v>338</v>
      </c>
      <c r="D137" s="237" t="s">
        <v>318</v>
      </c>
      <c r="E137" s="238">
        <v>75.36</v>
      </c>
      <c r="F137" s="239"/>
      <c r="G137" s="240">
        <f>ROUND(E137*F137,2)</f>
        <v>0</v>
      </c>
      <c r="H137" s="239"/>
      <c r="I137" s="240">
        <f>ROUND(E137*H137,2)</f>
        <v>0</v>
      </c>
      <c r="J137" s="239"/>
      <c r="K137" s="240">
        <f>ROUND(E137*J137,2)</f>
        <v>0</v>
      </c>
      <c r="L137" s="240">
        <v>12</v>
      </c>
      <c r="M137" s="240">
        <f>G137*(1+L137/100)</f>
        <v>0</v>
      </c>
      <c r="N137" s="238">
        <v>0</v>
      </c>
      <c r="O137" s="238">
        <f>ROUND(E137*N137,2)</f>
        <v>0</v>
      </c>
      <c r="P137" s="238">
        <v>5.0000000000000001E-3</v>
      </c>
      <c r="Q137" s="238">
        <f>ROUND(E137*P137,2)</f>
        <v>0.38</v>
      </c>
      <c r="R137" s="240"/>
      <c r="S137" s="240" t="s">
        <v>236</v>
      </c>
      <c r="T137" s="241" t="s">
        <v>237</v>
      </c>
      <c r="U137" s="224">
        <v>0</v>
      </c>
      <c r="V137" s="224">
        <f>ROUND(E137*U137,2)</f>
        <v>0</v>
      </c>
      <c r="W137" s="224"/>
      <c r="X137" s="224" t="s">
        <v>238</v>
      </c>
      <c r="Y137" s="224" t="s">
        <v>210</v>
      </c>
      <c r="Z137" s="214"/>
      <c r="AA137" s="214"/>
      <c r="AB137" s="214"/>
      <c r="AC137" s="214"/>
      <c r="AD137" s="214"/>
      <c r="AE137" s="214"/>
      <c r="AF137" s="214"/>
      <c r="AG137" s="214" t="s">
        <v>319</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x14ac:dyDescent="0.2">
      <c r="A138" s="221"/>
      <c r="B138" s="222"/>
      <c r="C138" s="249" t="s">
        <v>335</v>
      </c>
      <c r="D138" s="225"/>
      <c r="E138" s="226"/>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222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49" t="s">
        <v>359</v>
      </c>
      <c r="D139" s="225"/>
      <c r="E139" s="226"/>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222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49" t="s">
        <v>653</v>
      </c>
      <c r="D140" s="225"/>
      <c r="E140" s="226"/>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222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49" t="s">
        <v>363</v>
      </c>
      <c r="D141" s="225"/>
      <c r="E141" s="226"/>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222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49" t="s">
        <v>656</v>
      </c>
      <c r="D142" s="225"/>
      <c r="E142" s="226"/>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222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49" t="s">
        <v>367</v>
      </c>
      <c r="D143" s="225"/>
      <c r="E143" s="226"/>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222</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49" t="s">
        <v>326</v>
      </c>
      <c r="D144" s="225"/>
      <c r="E144" s="226"/>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222</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49" t="s">
        <v>241</v>
      </c>
      <c r="D145" s="225"/>
      <c r="E145" s="226"/>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222</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49" t="s">
        <v>331</v>
      </c>
      <c r="D146" s="225"/>
      <c r="E146" s="226"/>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222</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49" t="s">
        <v>662</v>
      </c>
      <c r="D147" s="225"/>
      <c r="E147" s="226">
        <v>75.36</v>
      </c>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222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1" x14ac:dyDescent="0.2">
      <c r="A148" s="235">
        <v>12</v>
      </c>
      <c r="B148" s="236" t="s">
        <v>340</v>
      </c>
      <c r="C148" s="246" t="s">
        <v>341</v>
      </c>
      <c r="D148" s="237" t="s">
        <v>342</v>
      </c>
      <c r="E148" s="238">
        <v>2</v>
      </c>
      <c r="F148" s="239"/>
      <c r="G148" s="240">
        <f>ROUND(E148*F148,2)</f>
        <v>0</v>
      </c>
      <c r="H148" s="239"/>
      <c r="I148" s="240">
        <f>ROUND(E148*H148,2)</f>
        <v>0</v>
      </c>
      <c r="J148" s="239"/>
      <c r="K148" s="240">
        <f>ROUND(E148*J148,2)</f>
        <v>0</v>
      </c>
      <c r="L148" s="240">
        <v>12</v>
      </c>
      <c r="M148" s="240">
        <f>G148*(1+L148/100)</f>
        <v>0</v>
      </c>
      <c r="N148" s="238">
        <v>0</v>
      </c>
      <c r="O148" s="238">
        <f>ROUND(E148*N148,2)</f>
        <v>0</v>
      </c>
      <c r="P148" s="238">
        <v>2.8000000000000001E-2</v>
      </c>
      <c r="Q148" s="238">
        <f>ROUND(E148*P148,2)</f>
        <v>0.06</v>
      </c>
      <c r="R148" s="240"/>
      <c r="S148" s="240" t="s">
        <v>236</v>
      </c>
      <c r="T148" s="241" t="s">
        <v>237</v>
      </c>
      <c r="U148" s="224">
        <v>0</v>
      </c>
      <c r="V148" s="224">
        <f>ROUND(E148*U148,2)</f>
        <v>0</v>
      </c>
      <c r="W148" s="224"/>
      <c r="X148" s="224" t="s">
        <v>238</v>
      </c>
      <c r="Y148" s="224" t="s">
        <v>210</v>
      </c>
      <c r="Z148" s="214"/>
      <c r="AA148" s="214"/>
      <c r="AB148" s="214"/>
      <c r="AC148" s="214"/>
      <c r="AD148" s="214"/>
      <c r="AE148" s="214"/>
      <c r="AF148" s="214"/>
      <c r="AG148" s="214" t="s">
        <v>319</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2" x14ac:dyDescent="0.2">
      <c r="A149" s="221"/>
      <c r="B149" s="222"/>
      <c r="C149" s="249" t="s">
        <v>343</v>
      </c>
      <c r="D149" s="225"/>
      <c r="E149" s="226"/>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222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49" t="s">
        <v>278</v>
      </c>
      <c r="D150" s="225"/>
      <c r="E150" s="226"/>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222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49" t="s">
        <v>344</v>
      </c>
      <c r="D151" s="225"/>
      <c r="E151" s="226"/>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222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49" t="s">
        <v>627</v>
      </c>
      <c r="D152" s="225"/>
      <c r="E152" s="226"/>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222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49" t="s">
        <v>344</v>
      </c>
      <c r="D153" s="225"/>
      <c r="E153" s="226"/>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222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49" t="s">
        <v>60</v>
      </c>
      <c r="D154" s="225"/>
      <c r="E154" s="226">
        <v>2</v>
      </c>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222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x14ac:dyDescent="0.2">
      <c r="A155" s="228" t="s">
        <v>202</v>
      </c>
      <c r="B155" s="229" t="s">
        <v>160</v>
      </c>
      <c r="C155" s="245" t="s">
        <v>161</v>
      </c>
      <c r="D155" s="230"/>
      <c r="E155" s="231"/>
      <c r="F155" s="232"/>
      <c r="G155" s="232">
        <f>SUMIF(AG156:AG160,"&lt;&gt;NOR",G156:G160)</f>
        <v>0</v>
      </c>
      <c r="H155" s="232"/>
      <c r="I155" s="232">
        <f>SUM(I156:I160)</f>
        <v>0</v>
      </c>
      <c r="J155" s="232"/>
      <c r="K155" s="232">
        <f>SUM(K156:K160)</f>
        <v>0</v>
      </c>
      <c r="L155" s="232"/>
      <c r="M155" s="232">
        <f>SUM(M156:M160)</f>
        <v>0</v>
      </c>
      <c r="N155" s="231"/>
      <c r="O155" s="231">
        <f>SUM(O156:O160)</f>
        <v>0</v>
      </c>
      <c r="P155" s="231"/>
      <c r="Q155" s="231">
        <f>SUM(Q156:Q160)</f>
        <v>0</v>
      </c>
      <c r="R155" s="232"/>
      <c r="S155" s="232"/>
      <c r="T155" s="233"/>
      <c r="U155" s="227"/>
      <c r="V155" s="227">
        <f>SUM(V156:V160)</f>
        <v>0</v>
      </c>
      <c r="W155" s="227"/>
      <c r="X155" s="227"/>
      <c r="Y155" s="227"/>
      <c r="AG155" t="s">
        <v>203</v>
      </c>
    </row>
    <row r="156" spans="1:60" ht="22.5" outlineLevel="1" x14ac:dyDescent="0.2">
      <c r="A156" s="253">
        <v>13</v>
      </c>
      <c r="B156" s="254" t="s">
        <v>345</v>
      </c>
      <c r="C156" s="260" t="s">
        <v>346</v>
      </c>
      <c r="D156" s="255" t="s">
        <v>347</v>
      </c>
      <c r="E156" s="256">
        <v>19.202999999999999</v>
      </c>
      <c r="F156" s="257"/>
      <c r="G156" s="258">
        <f>ROUND(E156*F156,2)</f>
        <v>0</v>
      </c>
      <c r="H156" s="257"/>
      <c r="I156" s="258">
        <f>ROUND(E156*H156,2)</f>
        <v>0</v>
      </c>
      <c r="J156" s="257"/>
      <c r="K156" s="258">
        <f>ROUND(E156*J156,2)</f>
        <v>0</v>
      </c>
      <c r="L156" s="258">
        <v>12</v>
      </c>
      <c r="M156" s="258">
        <f>G156*(1+L156/100)</f>
        <v>0</v>
      </c>
      <c r="N156" s="256">
        <v>0</v>
      </c>
      <c r="O156" s="256">
        <f>ROUND(E156*N156,2)</f>
        <v>0</v>
      </c>
      <c r="P156" s="256">
        <v>0</v>
      </c>
      <c r="Q156" s="256">
        <f>ROUND(E156*P156,2)</f>
        <v>0</v>
      </c>
      <c r="R156" s="258"/>
      <c r="S156" s="258" t="s">
        <v>236</v>
      </c>
      <c r="T156" s="259" t="s">
        <v>237</v>
      </c>
      <c r="U156" s="224">
        <v>0</v>
      </c>
      <c r="V156" s="224">
        <f>ROUND(E156*U156,2)</f>
        <v>0</v>
      </c>
      <c r="W156" s="224"/>
      <c r="X156" s="224" t="s">
        <v>238</v>
      </c>
      <c r="Y156" s="224" t="s">
        <v>210</v>
      </c>
      <c r="Z156" s="214"/>
      <c r="AA156" s="214"/>
      <c r="AB156" s="214"/>
      <c r="AC156" s="214"/>
      <c r="AD156" s="214"/>
      <c r="AE156" s="214"/>
      <c r="AF156" s="214"/>
      <c r="AG156" s="214" t="s">
        <v>239</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ht="22.5" outlineLevel="1" x14ac:dyDescent="0.2">
      <c r="A157" s="253">
        <v>14</v>
      </c>
      <c r="B157" s="254" t="s">
        <v>348</v>
      </c>
      <c r="C157" s="260" t="s">
        <v>349</v>
      </c>
      <c r="D157" s="255" t="s">
        <v>347</v>
      </c>
      <c r="E157" s="256">
        <v>19.202999999999999</v>
      </c>
      <c r="F157" s="257"/>
      <c r="G157" s="258">
        <f>ROUND(E157*F157,2)</f>
        <v>0</v>
      </c>
      <c r="H157" s="257"/>
      <c r="I157" s="258">
        <f>ROUND(E157*H157,2)</f>
        <v>0</v>
      </c>
      <c r="J157" s="257"/>
      <c r="K157" s="258">
        <f>ROUND(E157*J157,2)</f>
        <v>0</v>
      </c>
      <c r="L157" s="258">
        <v>12</v>
      </c>
      <c r="M157" s="258">
        <f>G157*(1+L157/100)</f>
        <v>0</v>
      </c>
      <c r="N157" s="256">
        <v>0</v>
      </c>
      <c r="O157" s="256">
        <f>ROUND(E157*N157,2)</f>
        <v>0</v>
      </c>
      <c r="P157" s="256">
        <v>0</v>
      </c>
      <c r="Q157" s="256">
        <f>ROUND(E157*P157,2)</f>
        <v>0</v>
      </c>
      <c r="R157" s="258"/>
      <c r="S157" s="258" t="s">
        <v>236</v>
      </c>
      <c r="T157" s="259" t="s">
        <v>237</v>
      </c>
      <c r="U157" s="224">
        <v>0</v>
      </c>
      <c r="V157" s="224">
        <f>ROUND(E157*U157,2)</f>
        <v>0</v>
      </c>
      <c r="W157" s="224"/>
      <c r="X157" s="224" t="s">
        <v>238</v>
      </c>
      <c r="Y157" s="224" t="s">
        <v>210</v>
      </c>
      <c r="Z157" s="214"/>
      <c r="AA157" s="214"/>
      <c r="AB157" s="214"/>
      <c r="AC157" s="214"/>
      <c r="AD157" s="214"/>
      <c r="AE157" s="214"/>
      <c r="AF157" s="214"/>
      <c r="AG157" s="214" t="s">
        <v>239</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ht="22.5" outlineLevel="1" x14ac:dyDescent="0.2">
      <c r="A158" s="235">
        <v>15</v>
      </c>
      <c r="B158" s="236" t="s">
        <v>350</v>
      </c>
      <c r="C158" s="246" t="s">
        <v>351</v>
      </c>
      <c r="D158" s="237" t="s">
        <v>347</v>
      </c>
      <c r="E158" s="238">
        <v>268.84199999999998</v>
      </c>
      <c r="F158" s="239"/>
      <c r="G158" s="240">
        <f>ROUND(E158*F158,2)</f>
        <v>0</v>
      </c>
      <c r="H158" s="239"/>
      <c r="I158" s="240">
        <f>ROUND(E158*H158,2)</f>
        <v>0</v>
      </c>
      <c r="J158" s="239"/>
      <c r="K158" s="240">
        <f>ROUND(E158*J158,2)</f>
        <v>0</v>
      </c>
      <c r="L158" s="240">
        <v>12</v>
      </c>
      <c r="M158" s="240">
        <f>G158*(1+L158/100)</f>
        <v>0</v>
      </c>
      <c r="N158" s="238">
        <v>0</v>
      </c>
      <c r="O158" s="238">
        <f>ROUND(E158*N158,2)</f>
        <v>0</v>
      </c>
      <c r="P158" s="238">
        <v>0</v>
      </c>
      <c r="Q158" s="238">
        <f>ROUND(E158*P158,2)</f>
        <v>0</v>
      </c>
      <c r="R158" s="240"/>
      <c r="S158" s="240" t="s">
        <v>236</v>
      </c>
      <c r="T158" s="241" t="s">
        <v>237</v>
      </c>
      <c r="U158" s="224">
        <v>0</v>
      </c>
      <c r="V158" s="224">
        <f>ROUND(E158*U158,2)</f>
        <v>0</v>
      </c>
      <c r="W158" s="224"/>
      <c r="X158" s="224" t="s">
        <v>238</v>
      </c>
      <c r="Y158" s="224" t="s">
        <v>210</v>
      </c>
      <c r="Z158" s="214"/>
      <c r="AA158" s="214"/>
      <c r="AB158" s="214"/>
      <c r="AC158" s="214"/>
      <c r="AD158" s="214"/>
      <c r="AE158" s="214"/>
      <c r="AF158" s="214"/>
      <c r="AG158" s="214" t="s">
        <v>239</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2" x14ac:dyDescent="0.2">
      <c r="A159" s="221"/>
      <c r="B159" s="222"/>
      <c r="C159" s="249" t="s">
        <v>663</v>
      </c>
      <c r="D159" s="225"/>
      <c r="E159" s="226">
        <v>268.84199999999998</v>
      </c>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222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ht="22.5" outlineLevel="1" x14ac:dyDescent="0.2">
      <c r="A160" s="235">
        <v>16</v>
      </c>
      <c r="B160" s="236" t="s">
        <v>353</v>
      </c>
      <c r="C160" s="246" t="s">
        <v>354</v>
      </c>
      <c r="D160" s="237" t="s">
        <v>347</v>
      </c>
      <c r="E160" s="238">
        <v>19.202999999999999</v>
      </c>
      <c r="F160" s="239"/>
      <c r="G160" s="240">
        <f>ROUND(E160*F160,2)</f>
        <v>0</v>
      </c>
      <c r="H160" s="239"/>
      <c r="I160" s="240">
        <f>ROUND(E160*H160,2)</f>
        <v>0</v>
      </c>
      <c r="J160" s="239"/>
      <c r="K160" s="240">
        <f>ROUND(E160*J160,2)</f>
        <v>0</v>
      </c>
      <c r="L160" s="240">
        <v>12</v>
      </c>
      <c r="M160" s="240">
        <f>G160*(1+L160/100)</f>
        <v>0</v>
      </c>
      <c r="N160" s="238">
        <v>0</v>
      </c>
      <c r="O160" s="238">
        <f>ROUND(E160*N160,2)</f>
        <v>0</v>
      </c>
      <c r="P160" s="238">
        <v>0</v>
      </c>
      <c r="Q160" s="238">
        <f>ROUND(E160*P160,2)</f>
        <v>0</v>
      </c>
      <c r="R160" s="240"/>
      <c r="S160" s="240" t="s">
        <v>236</v>
      </c>
      <c r="T160" s="241" t="s">
        <v>237</v>
      </c>
      <c r="U160" s="224">
        <v>0</v>
      </c>
      <c r="V160" s="224">
        <f>ROUND(E160*U160,2)</f>
        <v>0</v>
      </c>
      <c r="W160" s="224"/>
      <c r="X160" s="224" t="s">
        <v>238</v>
      </c>
      <c r="Y160" s="224" t="s">
        <v>210</v>
      </c>
      <c r="Z160" s="214"/>
      <c r="AA160" s="214"/>
      <c r="AB160" s="214"/>
      <c r="AC160" s="214"/>
      <c r="AD160" s="214"/>
      <c r="AE160" s="214"/>
      <c r="AF160" s="214"/>
      <c r="AG160" s="214" t="s">
        <v>239</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33" x14ac:dyDescent="0.2">
      <c r="A161" s="3"/>
      <c r="B161" s="4"/>
      <c r="C161" s="250"/>
      <c r="D161" s="6"/>
      <c r="E161" s="3"/>
      <c r="F161" s="3"/>
      <c r="G161" s="3"/>
      <c r="H161" s="3"/>
      <c r="I161" s="3"/>
      <c r="J161" s="3"/>
      <c r="K161" s="3"/>
      <c r="L161" s="3"/>
      <c r="M161" s="3"/>
      <c r="N161" s="3"/>
      <c r="O161" s="3"/>
      <c r="P161" s="3"/>
      <c r="Q161" s="3"/>
      <c r="R161" s="3"/>
      <c r="S161" s="3"/>
      <c r="T161" s="3"/>
      <c r="U161" s="3"/>
      <c r="V161" s="3"/>
      <c r="W161" s="3"/>
      <c r="X161" s="3"/>
      <c r="Y161" s="3"/>
      <c r="AE161">
        <v>12</v>
      </c>
      <c r="AF161">
        <v>21</v>
      </c>
      <c r="AG161" t="s">
        <v>188</v>
      </c>
    </row>
    <row r="162" spans="1:33" x14ac:dyDescent="0.2">
      <c r="A162" s="217"/>
      <c r="B162" s="218" t="s">
        <v>29</v>
      </c>
      <c r="C162" s="251"/>
      <c r="D162" s="219"/>
      <c r="E162" s="220"/>
      <c r="F162" s="220"/>
      <c r="G162" s="234">
        <f>G8+G101+G125+G155</f>
        <v>0</v>
      </c>
      <c r="H162" s="3"/>
      <c r="I162" s="3"/>
      <c r="J162" s="3"/>
      <c r="K162" s="3"/>
      <c r="L162" s="3"/>
      <c r="M162" s="3"/>
      <c r="N162" s="3"/>
      <c r="O162" s="3"/>
      <c r="P162" s="3"/>
      <c r="Q162" s="3"/>
      <c r="R162" s="3"/>
      <c r="S162" s="3"/>
      <c r="T162" s="3"/>
      <c r="U162" s="3"/>
      <c r="V162" s="3"/>
      <c r="W162" s="3"/>
      <c r="X162" s="3"/>
      <c r="Y162" s="3"/>
      <c r="AE162">
        <f>SUMIF(L7:L160,AE161,G7:G160)</f>
        <v>0</v>
      </c>
      <c r="AF162">
        <f>SUMIF(L7:L160,AF161,G7:G160)</f>
        <v>0</v>
      </c>
      <c r="AG162" t="s">
        <v>230</v>
      </c>
    </row>
    <row r="163" spans="1:33" x14ac:dyDescent="0.2">
      <c r="C163" s="252"/>
      <c r="D163" s="10"/>
      <c r="AG163" t="s">
        <v>231</v>
      </c>
    </row>
    <row r="164" spans="1:33" x14ac:dyDescent="0.2">
      <c r="D164" s="10"/>
    </row>
    <row r="165" spans="1:33" x14ac:dyDescent="0.2">
      <c r="D165" s="10"/>
    </row>
    <row r="166" spans="1:33" x14ac:dyDescent="0.2">
      <c r="D166" s="10"/>
    </row>
    <row r="167" spans="1:33" x14ac:dyDescent="0.2">
      <c r="D167" s="10"/>
    </row>
    <row r="168" spans="1:33" x14ac:dyDescent="0.2">
      <c r="D168" s="10"/>
    </row>
    <row r="169" spans="1:33" x14ac:dyDescent="0.2">
      <c r="D169" s="10"/>
    </row>
    <row r="170" spans="1:33" x14ac:dyDescent="0.2">
      <c r="D170" s="10"/>
    </row>
    <row r="171" spans="1:33" x14ac:dyDescent="0.2">
      <c r="D171" s="10"/>
    </row>
    <row r="172" spans="1:33" x14ac:dyDescent="0.2">
      <c r="D172" s="10"/>
    </row>
    <row r="173" spans="1:33" x14ac:dyDescent="0.2">
      <c r="D173" s="10"/>
    </row>
    <row r="174" spans="1:33" x14ac:dyDescent="0.2">
      <c r="D174" s="10"/>
    </row>
    <row r="175" spans="1:33" x14ac:dyDescent="0.2">
      <c r="D175" s="10"/>
    </row>
    <row r="176" spans="1:33"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7FtMEVO5NNqeByTwn94OnoRYb/55Kb+lsm8mD7y1s5lrb/I1Y5+UTH751Ym4RXMppOkkrwHNvhzMeiCnRkJ6w==" saltValue="0x7p6I1VwJfQvOsttIsTG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232</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64</v>
      </c>
      <c r="C3" s="203" t="s">
        <v>65</v>
      </c>
      <c r="D3" s="201"/>
      <c r="E3" s="201"/>
      <c r="F3" s="201"/>
      <c r="G3" s="202"/>
      <c r="AC3" s="178" t="s">
        <v>176</v>
      </c>
      <c r="AG3" t="s">
        <v>178</v>
      </c>
    </row>
    <row r="4" spans="1:60" ht="24.95" customHeight="1" x14ac:dyDescent="0.2">
      <c r="A4" s="204" t="s">
        <v>9</v>
      </c>
      <c r="B4" s="205" t="s">
        <v>60</v>
      </c>
      <c r="C4" s="206" t="s">
        <v>67</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149</v>
      </c>
      <c r="C8" s="245" t="s">
        <v>150</v>
      </c>
      <c r="D8" s="230"/>
      <c r="E8" s="231"/>
      <c r="F8" s="232"/>
      <c r="G8" s="232">
        <f>SUMIF(AG9:AG88,"&lt;&gt;NOR",G9:G88)</f>
        <v>0</v>
      </c>
      <c r="H8" s="232"/>
      <c r="I8" s="232">
        <f>SUM(I9:I88)</f>
        <v>0</v>
      </c>
      <c r="J8" s="232"/>
      <c r="K8" s="232">
        <f>SUM(K9:K88)</f>
        <v>0</v>
      </c>
      <c r="L8" s="232"/>
      <c r="M8" s="232">
        <f>SUM(M9:M88)</f>
        <v>0</v>
      </c>
      <c r="N8" s="231"/>
      <c r="O8" s="231">
        <f>SUM(O9:O88)</f>
        <v>7.2299999999999995</v>
      </c>
      <c r="P8" s="231"/>
      <c r="Q8" s="231">
        <f>SUM(Q9:Q88)</f>
        <v>0.01</v>
      </c>
      <c r="R8" s="232"/>
      <c r="S8" s="232"/>
      <c r="T8" s="233"/>
      <c r="U8" s="227"/>
      <c r="V8" s="227">
        <f>SUM(V9:V88)</f>
        <v>0</v>
      </c>
      <c r="W8" s="227"/>
      <c r="X8" s="227"/>
      <c r="Y8" s="227"/>
      <c r="AG8" t="s">
        <v>203</v>
      </c>
    </row>
    <row r="9" spans="1:60" ht="22.5" outlineLevel="1" x14ac:dyDescent="0.2">
      <c r="A9" s="235">
        <v>1</v>
      </c>
      <c r="B9" s="236" t="s">
        <v>355</v>
      </c>
      <c r="C9" s="246" t="s">
        <v>356</v>
      </c>
      <c r="D9" s="237" t="s">
        <v>235</v>
      </c>
      <c r="E9" s="238">
        <v>215.322</v>
      </c>
      <c r="F9" s="239"/>
      <c r="G9" s="240">
        <f>ROUND(E9*F9,2)</f>
        <v>0</v>
      </c>
      <c r="H9" s="239"/>
      <c r="I9" s="240">
        <f>ROUND(E9*H9,2)</f>
        <v>0</v>
      </c>
      <c r="J9" s="239"/>
      <c r="K9" s="240">
        <f>ROUND(E9*J9,2)</f>
        <v>0</v>
      </c>
      <c r="L9" s="240">
        <v>12</v>
      </c>
      <c r="M9" s="240">
        <f>G9*(1+L9/100)</f>
        <v>0</v>
      </c>
      <c r="N9" s="238">
        <v>1.1E-4</v>
      </c>
      <c r="O9" s="238">
        <f>ROUND(E9*N9,2)</f>
        <v>0.02</v>
      </c>
      <c r="P9" s="238">
        <v>6.0000000000000002E-5</v>
      </c>
      <c r="Q9" s="238">
        <f>ROUND(E9*P9,2)</f>
        <v>0.01</v>
      </c>
      <c r="R9" s="240"/>
      <c r="S9" s="240" t="s">
        <v>236</v>
      </c>
      <c r="T9" s="241" t="s">
        <v>237</v>
      </c>
      <c r="U9" s="224">
        <v>0</v>
      </c>
      <c r="V9" s="224">
        <f>ROUND(E9*U9,2)</f>
        <v>0</v>
      </c>
      <c r="W9" s="224"/>
      <c r="X9" s="224" t="s">
        <v>238</v>
      </c>
      <c r="Y9" s="224" t="s">
        <v>210</v>
      </c>
      <c r="Z9" s="214"/>
      <c r="AA9" s="214"/>
      <c r="AB9" s="214"/>
      <c r="AC9" s="214"/>
      <c r="AD9" s="214"/>
      <c r="AE9" s="214"/>
      <c r="AF9" s="214"/>
      <c r="AG9" s="214" t="s">
        <v>239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9" t="s">
        <v>357</v>
      </c>
      <c r="D10" s="225"/>
      <c r="E10" s="226"/>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222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49" t="s">
        <v>359</v>
      </c>
      <c r="D11" s="225"/>
      <c r="E11" s="226"/>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222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49" t="s">
        <v>619</v>
      </c>
      <c r="D12" s="225"/>
      <c r="E12" s="226"/>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49" t="s">
        <v>362</v>
      </c>
      <c r="D13" s="225"/>
      <c r="E13" s="226"/>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49" t="s">
        <v>279</v>
      </c>
      <c r="D14" s="225"/>
      <c r="E14" s="226"/>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222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49" t="s">
        <v>627</v>
      </c>
      <c r="D15" s="225"/>
      <c r="E15" s="226"/>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222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49" t="s">
        <v>628</v>
      </c>
      <c r="D16" s="225"/>
      <c r="E16" s="226"/>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49" t="s">
        <v>363</v>
      </c>
      <c r="D17" s="225"/>
      <c r="E17" s="226"/>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222</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49" t="s">
        <v>621</v>
      </c>
      <c r="D18" s="225"/>
      <c r="E18" s="226"/>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222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49" t="s">
        <v>368</v>
      </c>
      <c r="D19" s="225"/>
      <c r="E19" s="226"/>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222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49" t="s">
        <v>622</v>
      </c>
      <c r="D20" s="225"/>
      <c r="E20" s="226"/>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222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49" t="s">
        <v>367</v>
      </c>
      <c r="D21" s="225"/>
      <c r="E21" s="226"/>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222</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x14ac:dyDescent="0.2">
      <c r="A22" s="221"/>
      <c r="B22" s="222"/>
      <c r="C22" s="249" t="s">
        <v>625</v>
      </c>
      <c r="D22" s="225"/>
      <c r="E22" s="226"/>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222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49" t="s">
        <v>367</v>
      </c>
      <c r="D23" s="225"/>
      <c r="E23" s="226"/>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222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49" t="s">
        <v>273</v>
      </c>
      <c r="D24" s="225"/>
      <c r="E24" s="226"/>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222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49" t="s">
        <v>364</v>
      </c>
      <c r="D25" s="225"/>
      <c r="E25" s="226"/>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222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49" t="s">
        <v>365</v>
      </c>
      <c r="D26" s="225"/>
      <c r="E26" s="226"/>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49" t="s">
        <v>364</v>
      </c>
      <c r="D27" s="225"/>
      <c r="E27" s="226"/>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222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49" t="s">
        <v>366</v>
      </c>
      <c r="D28" s="225"/>
      <c r="E28" s="226"/>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222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49" t="s">
        <v>369</v>
      </c>
      <c r="D29" s="225"/>
      <c r="E29" s="226"/>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222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49" t="s">
        <v>623</v>
      </c>
      <c r="D30" s="225"/>
      <c r="E30" s="226"/>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222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49" t="s">
        <v>370</v>
      </c>
      <c r="D31" s="225"/>
      <c r="E31" s="226"/>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222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49" t="s">
        <v>256</v>
      </c>
      <c r="D32" s="225"/>
      <c r="E32" s="226"/>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222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49" t="s">
        <v>664</v>
      </c>
      <c r="D33" s="225"/>
      <c r="E33" s="226">
        <v>215.32</v>
      </c>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222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ht="22.5" outlineLevel="1" x14ac:dyDescent="0.2">
      <c r="A34" s="235">
        <v>2</v>
      </c>
      <c r="B34" s="236" t="s">
        <v>373</v>
      </c>
      <c r="C34" s="246" t="s">
        <v>374</v>
      </c>
      <c r="D34" s="237" t="s">
        <v>235</v>
      </c>
      <c r="E34" s="238">
        <v>156.441</v>
      </c>
      <c r="F34" s="239"/>
      <c r="G34" s="240">
        <f>ROUND(E34*F34,2)</f>
        <v>0</v>
      </c>
      <c r="H34" s="239"/>
      <c r="I34" s="240">
        <f>ROUND(E34*H34,2)</f>
        <v>0</v>
      </c>
      <c r="J34" s="239"/>
      <c r="K34" s="240">
        <f>ROUND(E34*J34,2)</f>
        <v>0</v>
      </c>
      <c r="L34" s="240">
        <v>12</v>
      </c>
      <c r="M34" s="240">
        <f>G34*(1+L34/100)</f>
        <v>0</v>
      </c>
      <c r="N34" s="238">
        <v>7.3499999999999998E-3</v>
      </c>
      <c r="O34" s="238">
        <f>ROUND(E34*N34,2)</f>
        <v>1.1499999999999999</v>
      </c>
      <c r="P34" s="238">
        <v>0</v>
      </c>
      <c r="Q34" s="238">
        <f>ROUND(E34*P34,2)</f>
        <v>0</v>
      </c>
      <c r="R34" s="240"/>
      <c r="S34" s="240" t="s">
        <v>236</v>
      </c>
      <c r="T34" s="241" t="s">
        <v>237</v>
      </c>
      <c r="U34" s="224">
        <v>0</v>
      </c>
      <c r="V34" s="224">
        <f>ROUND(E34*U34,2)</f>
        <v>0</v>
      </c>
      <c r="W34" s="224"/>
      <c r="X34" s="224" t="s">
        <v>238</v>
      </c>
      <c r="Y34" s="224" t="s">
        <v>210</v>
      </c>
      <c r="Z34" s="214"/>
      <c r="AA34" s="214"/>
      <c r="AB34" s="214"/>
      <c r="AC34" s="214"/>
      <c r="AD34" s="214"/>
      <c r="AE34" s="214"/>
      <c r="AF34" s="214"/>
      <c r="AG34" s="214" t="s">
        <v>239</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49" t="s">
        <v>375</v>
      </c>
      <c r="D35" s="225"/>
      <c r="E35" s="226"/>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222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49" t="s">
        <v>359</v>
      </c>
      <c r="D36" s="225"/>
      <c r="E36" s="226"/>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222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49" t="s">
        <v>665</v>
      </c>
      <c r="D37" s="225"/>
      <c r="E37" s="226"/>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222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49" t="s">
        <v>362</v>
      </c>
      <c r="D38" s="225"/>
      <c r="E38" s="226"/>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222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49" t="s">
        <v>288</v>
      </c>
      <c r="D39" s="225"/>
      <c r="E39" s="226"/>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222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49" t="s">
        <v>627</v>
      </c>
      <c r="D40" s="225"/>
      <c r="E40" s="226"/>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222</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49" t="s">
        <v>666</v>
      </c>
      <c r="D41" s="225"/>
      <c r="E41" s="226"/>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222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49" t="s">
        <v>363</v>
      </c>
      <c r="D42" s="225"/>
      <c r="E42" s="226"/>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222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49" t="s">
        <v>667</v>
      </c>
      <c r="D43" s="225"/>
      <c r="E43" s="226"/>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222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49" t="s">
        <v>368</v>
      </c>
      <c r="D44" s="225"/>
      <c r="E44" s="226"/>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222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49" t="s">
        <v>668</v>
      </c>
      <c r="D45" s="225"/>
      <c r="E45" s="226"/>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222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49" t="s">
        <v>367</v>
      </c>
      <c r="D46" s="225"/>
      <c r="E46" s="226"/>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222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49" t="s">
        <v>669</v>
      </c>
      <c r="D47" s="225"/>
      <c r="E47" s="226"/>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222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49" t="s">
        <v>367</v>
      </c>
      <c r="D48" s="225"/>
      <c r="E48" s="226"/>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222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49" t="s">
        <v>670</v>
      </c>
      <c r="D49" s="225"/>
      <c r="E49" s="226"/>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222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49" t="s">
        <v>364</v>
      </c>
      <c r="D50" s="225"/>
      <c r="E50" s="226"/>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222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49" t="s">
        <v>671</v>
      </c>
      <c r="D51" s="225"/>
      <c r="E51" s="226"/>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222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49" t="s">
        <v>364</v>
      </c>
      <c r="D52" s="225"/>
      <c r="E52" s="226"/>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222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49" t="s">
        <v>672</v>
      </c>
      <c r="D53" s="225"/>
      <c r="E53" s="226"/>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222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49" t="s">
        <v>369</v>
      </c>
      <c r="D54" s="225"/>
      <c r="E54" s="226"/>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222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49" t="s">
        <v>673</v>
      </c>
      <c r="D55" s="225"/>
      <c r="E55" s="226"/>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222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49" t="s">
        <v>370</v>
      </c>
      <c r="D56" s="225"/>
      <c r="E56" s="226"/>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222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49" t="s">
        <v>674</v>
      </c>
      <c r="D57" s="225"/>
      <c r="E57" s="226"/>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222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49" t="s">
        <v>675</v>
      </c>
      <c r="D58" s="225"/>
      <c r="E58" s="226">
        <v>156.44</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222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ht="22.5" outlineLevel="1" x14ac:dyDescent="0.2">
      <c r="A59" s="253">
        <v>3</v>
      </c>
      <c r="B59" s="254" t="s">
        <v>385</v>
      </c>
      <c r="C59" s="260" t="s">
        <v>386</v>
      </c>
      <c r="D59" s="255" t="s">
        <v>235</v>
      </c>
      <c r="E59" s="256">
        <v>156.441</v>
      </c>
      <c r="F59" s="257"/>
      <c r="G59" s="258">
        <f>ROUND(E59*F59,2)</f>
        <v>0</v>
      </c>
      <c r="H59" s="257"/>
      <c r="I59" s="258">
        <f>ROUND(E59*H59,2)</f>
        <v>0</v>
      </c>
      <c r="J59" s="257"/>
      <c r="K59" s="258">
        <f>ROUND(E59*J59,2)</f>
        <v>0</v>
      </c>
      <c r="L59" s="258">
        <v>12</v>
      </c>
      <c r="M59" s="258">
        <f>G59*(1+L59/100)</f>
        <v>0</v>
      </c>
      <c r="N59" s="256">
        <v>4.3800000000000002E-3</v>
      </c>
      <c r="O59" s="256">
        <f>ROUND(E59*N59,2)</f>
        <v>0.69</v>
      </c>
      <c r="P59" s="256">
        <v>0</v>
      </c>
      <c r="Q59" s="256">
        <f>ROUND(E59*P59,2)</f>
        <v>0</v>
      </c>
      <c r="R59" s="258"/>
      <c r="S59" s="258" t="s">
        <v>236</v>
      </c>
      <c r="T59" s="259" t="s">
        <v>237</v>
      </c>
      <c r="U59" s="224">
        <v>0</v>
      </c>
      <c r="V59" s="224">
        <f>ROUND(E59*U59,2)</f>
        <v>0</v>
      </c>
      <c r="W59" s="224"/>
      <c r="X59" s="224" t="s">
        <v>238</v>
      </c>
      <c r="Y59" s="224" t="s">
        <v>210</v>
      </c>
      <c r="Z59" s="214"/>
      <c r="AA59" s="214"/>
      <c r="AB59" s="214"/>
      <c r="AC59" s="214"/>
      <c r="AD59" s="214"/>
      <c r="AE59" s="214"/>
      <c r="AF59" s="214"/>
      <c r="AG59" s="214" t="s">
        <v>239</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53">
        <v>4</v>
      </c>
      <c r="B60" s="254" t="s">
        <v>387</v>
      </c>
      <c r="C60" s="260" t="s">
        <v>388</v>
      </c>
      <c r="D60" s="255" t="s">
        <v>235</v>
      </c>
      <c r="E60" s="256">
        <v>156.441</v>
      </c>
      <c r="F60" s="257"/>
      <c r="G60" s="258">
        <f>ROUND(E60*F60,2)</f>
        <v>0</v>
      </c>
      <c r="H60" s="257"/>
      <c r="I60" s="258">
        <f>ROUND(E60*H60,2)</f>
        <v>0</v>
      </c>
      <c r="J60" s="257"/>
      <c r="K60" s="258">
        <f>ROUND(E60*J60,2)</f>
        <v>0</v>
      </c>
      <c r="L60" s="258">
        <v>12</v>
      </c>
      <c r="M60" s="258">
        <f>G60*(1+L60/100)</f>
        <v>0</v>
      </c>
      <c r="N60" s="256">
        <v>3.3579999999999999E-2</v>
      </c>
      <c r="O60" s="256">
        <f>ROUND(E60*N60,2)</f>
        <v>5.25</v>
      </c>
      <c r="P60" s="256">
        <v>0</v>
      </c>
      <c r="Q60" s="256">
        <f>ROUND(E60*P60,2)</f>
        <v>0</v>
      </c>
      <c r="R60" s="258"/>
      <c r="S60" s="258" t="s">
        <v>236</v>
      </c>
      <c r="T60" s="259" t="s">
        <v>237</v>
      </c>
      <c r="U60" s="224">
        <v>0</v>
      </c>
      <c r="V60" s="224">
        <f>ROUND(E60*U60,2)</f>
        <v>0</v>
      </c>
      <c r="W60" s="224"/>
      <c r="X60" s="224" t="s">
        <v>238</v>
      </c>
      <c r="Y60" s="224" t="s">
        <v>210</v>
      </c>
      <c r="Z60" s="214"/>
      <c r="AA60" s="214"/>
      <c r="AB60" s="214"/>
      <c r="AC60" s="214"/>
      <c r="AD60" s="214"/>
      <c r="AE60" s="214"/>
      <c r="AF60" s="214"/>
      <c r="AG60" s="214" t="s">
        <v>239</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ht="33.75" outlineLevel="1" x14ac:dyDescent="0.2">
      <c r="A61" s="235">
        <v>5</v>
      </c>
      <c r="B61" s="236" t="s">
        <v>389</v>
      </c>
      <c r="C61" s="246" t="s">
        <v>390</v>
      </c>
      <c r="D61" s="237" t="s">
        <v>318</v>
      </c>
      <c r="E61" s="238">
        <v>371.45499999999998</v>
      </c>
      <c r="F61" s="239"/>
      <c r="G61" s="240">
        <f>ROUND(E61*F61,2)</f>
        <v>0</v>
      </c>
      <c r="H61" s="239"/>
      <c r="I61" s="240">
        <f>ROUND(E61*H61,2)</f>
        <v>0</v>
      </c>
      <c r="J61" s="239"/>
      <c r="K61" s="240">
        <f>ROUND(E61*J61,2)</f>
        <v>0</v>
      </c>
      <c r="L61" s="240">
        <v>12</v>
      </c>
      <c r="M61" s="240">
        <f>G61*(1+L61/100)</f>
        <v>0</v>
      </c>
      <c r="N61" s="238">
        <v>0</v>
      </c>
      <c r="O61" s="238">
        <f>ROUND(E61*N61,2)</f>
        <v>0</v>
      </c>
      <c r="P61" s="238">
        <v>0</v>
      </c>
      <c r="Q61" s="238">
        <f>ROUND(E61*P61,2)</f>
        <v>0</v>
      </c>
      <c r="R61" s="240"/>
      <c r="S61" s="240" t="s">
        <v>236</v>
      </c>
      <c r="T61" s="241" t="s">
        <v>237</v>
      </c>
      <c r="U61" s="224">
        <v>0</v>
      </c>
      <c r="V61" s="224">
        <f>ROUND(E61*U61,2)</f>
        <v>0</v>
      </c>
      <c r="W61" s="224"/>
      <c r="X61" s="224" t="s">
        <v>238</v>
      </c>
      <c r="Y61" s="224" t="s">
        <v>210</v>
      </c>
      <c r="Z61" s="214"/>
      <c r="AA61" s="214"/>
      <c r="AB61" s="214"/>
      <c r="AC61" s="214"/>
      <c r="AD61" s="214"/>
      <c r="AE61" s="214"/>
      <c r="AF61" s="214"/>
      <c r="AG61" s="214" t="s">
        <v>239</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2" x14ac:dyDescent="0.2">
      <c r="A62" s="221"/>
      <c r="B62" s="222"/>
      <c r="C62" s="249" t="s">
        <v>391</v>
      </c>
      <c r="D62" s="225"/>
      <c r="E62" s="226"/>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222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49" t="s">
        <v>359</v>
      </c>
      <c r="D63" s="225"/>
      <c r="E63" s="226"/>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222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49" t="s">
        <v>676</v>
      </c>
      <c r="D64" s="225"/>
      <c r="E64" s="226"/>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222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49" t="s">
        <v>362</v>
      </c>
      <c r="D65" s="225"/>
      <c r="E65" s="226"/>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222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49" t="s">
        <v>396</v>
      </c>
      <c r="D66" s="225"/>
      <c r="E66" s="226"/>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222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49" t="s">
        <v>627</v>
      </c>
      <c r="D67" s="225"/>
      <c r="E67" s="226"/>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222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49" t="s">
        <v>677</v>
      </c>
      <c r="D68" s="225"/>
      <c r="E68" s="226"/>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222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49" t="s">
        <v>363</v>
      </c>
      <c r="D69" s="225"/>
      <c r="E69" s="226"/>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222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49" t="s">
        <v>678</v>
      </c>
      <c r="D70" s="225"/>
      <c r="E70" s="226"/>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222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49" t="s">
        <v>368</v>
      </c>
      <c r="D71" s="225"/>
      <c r="E71" s="226"/>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222</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49" t="s">
        <v>679</v>
      </c>
      <c r="D72" s="225"/>
      <c r="E72" s="226"/>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222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49" t="s">
        <v>367</v>
      </c>
      <c r="D73" s="225"/>
      <c r="E73" s="226"/>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222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49" t="s">
        <v>680</v>
      </c>
      <c r="D74" s="225"/>
      <c r="E74" s="226"/>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222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49" t="s">
        <v>367</v>
      </c>
      <c r="D75" s="225"/>
      <c r="E75" s="226"/>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222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49" t="s">
        <v>400</v>
      </c>
      <c r="D76" s="225"/>
      <c r="E76" s="226"/>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222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49" t="s">
        <v>364</v>
      </c>
      <c r="D77" s="225"/>
      <c r="E77" s="226"/>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222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49" t="s">
        <v>398</v>
      </c>
      <c r="D78" s="225"/>
      <c r="E78" s="226"/>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222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49" t="s">
        <v>364</v>
      </c>
      <c r="D79" s="225"/>
      <c r="E79" s="226"/>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222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49" t="s">
        <v>399</v>
      </c>
      <c r="D80" s="225"/>
      <c r="E80" s="226"/>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222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49" t="s">
        <v>369</v>
      </c>
      <c r="D81" s="225"/>
      <c r="E81" s="226"/>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222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49" t="s">
        <v>681</v>
      </c>
      <c r="D82" s="225"/>
      <c r="E82" s="226"/>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222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49" t="s">
        <v>370</v>
      </c>
      <c r="D83" s="225"/>
      <c r="E83" s="226"/>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222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49" t="s">
        <v>403</v>
      </c>
      <c r="D84" s="225"/>
      <c r="E84" s="226"/>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222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49" t="s">
        <v>682</v>
      </c>
      <c r="D85" s="225"/>
      <c r="E85" s="226">
        <v>371.45</v>
      </c>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222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35">
        <v>6</v>
      </c>
      <c r="B86" s="236" t="s">
        <v>406</v>
      </c>
      <c r="C86" s="246" t="s">
        <v>407</v>
      </c>
      <c r="D86" s="237" t="s">
        <v>318</v>
      </c>
      <c r="E86" s="238">
        <v>408.601</v>
      </c>
      <c r="F86" s="239"/>
      <c r="G86" s="240">
        <f>ROUND(E86*F86,2)</f>
        <v>0</v>
      </c>
      <c r="H86" s="239"/>
      <c r="I86" s="240">
        <f>ROUND(E86*H86,2)</f>
        <v>0</v>
      </c>
      <c r="J86" s="239"/>
      <c r="K86" s="240">
        <f>ROUND(E86*J86,2)</f>
        <v>0</v>
      </c>
      <c r="L86" s="240">
        <v>12</v>
      </c>
      <c r="M86" s="240">
        <f>G86*(1+L86/100)</f>
        <v>0</v>
      </c>
      <c r="N86" s="238">
        <v>2.9999999999999997E-4</v>
      </c>
      <c r="O86" s="238">
        <f>ROUND(E86*N86,2)</f>
        <v>0.12</v>
      </c>
      <c r="P86" s="238">
        <v>0</v>
      </c>
      <c r="Q86" s="238">
        <f>ROUND(E86*P86,2)</f>
        <v>0</v>
      </c>
      <c r="R86" s="240"/>
      <c r="S86" s="240" t="s">
        <v>236</v>
      </c>
      <c r="T86" s="241" t="s">
        <v>237</v>
      </c>
      <c r="U86" s="224">
        <v>0</v>
      </c>
      <c r="V86" s="224">
        <f>ROUND(E86*U86,2)</f>
        <v>0</v>
      </c>
      <c r="W86" s="224"/>
      <c r="X86" s="224" t="s">
        <v>408</v>
      </c>
      <c r="Y86" s="224" t="s">
        <v>210</v>
      </c>
      <c r="Z86" s="214"/>
      <c r="AA86" s="214"/>
      <c r="AB86" s="214"/>
      <c r="AC86" s="214"/>
      <c r="AD86" s="214"/>
      <c r="AE86" s="214"/>
      <c r="AF86" s="214"/>
      <c r="AG86" s="214" t="s">
        <v>409</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2" x14ac:dyDescent="0.2">
      <c r="A87" s="221"/>
      <c r="B87" s="222"/>
      <c r="C87" s="249" t="s">
        <v>683</v>
      </c>
      <c r="D87" s="225"/>
      <c r="E87" s="226"/>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222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49" t="s">
        <v>684</v>
      </c>
      <c r="D88" s="225"/>
      <c r="E88" s="226">
        <v>408.6</v>
      </c>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222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x14ac:dyDescent="0.2">
      <c r="A89" s="228" t="s">
        <v>202</v>
      </c>
      <c r="B89" s="229" t="s">
        <v>151</v>
      </c>
      <c r="C89" s="245" t="s">
        <v>152</v>
      </c>
      <c r="D89" s="230"/>
      <c r="E89" s="231"/>
      <c r="F89" s="232"/>
      <c r="G89" s="232">
        <f>SUMIF(AG90:AG241,"&lt;&gt;NOR",G90:G241)</f>
        <v>0</v>
      </c>
      <c r="H89" s="232"/>
      <c r="I89" s="232">
        <f>SUM(I90:I241)</f>
        <v>0</v>
      </c>
      <c r="J89" s="232"/>
      <c r="K89" s="232">
        <f>SUM(K90:K241)</f>
        <v>0</v>
      </c>
      <c r="L89" s="232"/>
      <c r="M89" s="232">
        <f>SUM(M90:M241)</f>
        <v>0</v>
      </c>
      <c r="N89" s="231"/>
      <c r="O89" s="231">
        <f>SUM(O90:O241)</f>
        <v>1.8099999999999998</v>
      </c>
      <c r="P89" s="231"/>
      <c r="Q89" s="231">
        <f>SUM(Q90:Q241)</f>
        <v>0</v>
      </c>
      <c r="R89" s="232"/>
      <c r="S89" s="232"/>
      <c r="T89" s="233"/>
      <c r="U89" s="227"/>
      <c r="V89" s="227">
        <f>SUM(V90:V241)</f>
        <v>0</v>
      </c>
      <c r="W89" s="227"/>
      <c r="X89" s="227"/>
      <c r="Y89" s="227"/>
      <c r="AG89" t="s">
        <v>203</v>
      </c>
    </row>
    <row r="90" spans="1:60" ht="22.5" outlineLevel="1" x14ac:dyDescent="0.2">
      <c r="A90" s="235">
        <v>7</v>
      </c>
      <c r="B90" s="236" t="s">
        <v>412</v>
      </c>
      <c r="C90" s="246" t="s">
        <v>413</v>
      </c>
      <c r="D90" s="237" t="s">
        <v>235</v>
      </c>
      <c r="E90" s="238">
        <v>39.609000000000002</v>
      </c>
      <c r="F90" s="239"/>
      <c r="G90" s="240">
        <f>ROUND(E90*F90,2)</f>
        <v>0</v>
      </c>
      <c r="H90" s="239"/>
      <c r="I90" s="240">
        <f>ROUND(E90*H90,2)</f>
        <v>0</v>
      </c>
      <c r="J90" s="239"/>
      <c r="K90" s="240">
        <f>ROUND(E90*J90,2)</f>
        <v>0</v>
      </c>
      <c r="L90" s="240">
        <v>12</v>
      </c>
      <c r="M90" s="240">
        <f>G90*(1+L90/100)</f>
        <v>0</v>
      </c>
      <c r="N90" s="238">
        <v>7.3499999999999998E-3</v>
      </c>
      <c r="O90" s="238">
        <f>ROUND(E90*N90,2)</f>
        <v>0.28999999999999998</v>
      </c>
      <c r="P90" s="238">
        <v>0</v>
      </c>
      <c r="Q90" s="238">
        <f>ROUND(E90*P90,2)</f>
        <v>0</v>
      </c>
      <c r="R90" s="240"/>
      <c r="S90" s="240" t="s">
        <v>236</v>
      </c>
      <c r="T90" s="241" t="s">
        <v>237</v>
      </c>
      <c r="U90" s="224">
        <v>0</v>
      </c>
      <c r="V90" s="224">
        <f>ROUND(E90*U90,2)</f>
        <v>0</v>
      </c>
      <c r="W90" s="224"/>
      <c r="X90" s="224" t="s">
        <v>238</v>
      </c>
      <c r="Y90" s="224" t="s">
        <v>210</v>
      </c>
      <c r="Z90" s="214"/>
      <c r="AA90" s="214"/>
      <c r="AB90" s="214"/>
      <c r="AC90" s="214"/>
      <c r="AD90" s="214"/>
      <c r="AE90" s="214"/>
      <c r="AF90" s="214"/>
      <c r="AG90" s="214" t="s">
        <v>239</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2" x14ac:dyDescent="0.2">
      <c r="A91" s="221"/>
      <c r="B91" s="222"/>
      <c r="C91" s="249" t="s">
        <v>414</v>
      </c>
      <c r="D91" s="225"/>
      <c r="E91" s="226"/>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222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49" t="s">
        <v>359</v>
      </c>
      <c r="D92" s="225"/>
      <c r="E92" s="226"/>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222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49" t="s">
        <v>685</v>
      </c>
      <c r="D93" s="225"/>
      <c r="E93" s="226"/>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222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49" t="s">
        <v>362</v>
      </c>
      <c r="D94" s="225"/>
      <c r="E94" s="226"/>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222</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49" t="s">
        <v>304</v>
      </c>
      <c r="D95" s="225"/>
      <c r="E95" s="226"/>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222</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49" t="s">
        <v>627</v>
      </c>
      <c r="D96" s="225"/>
      <c r="E96" s="226"/>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222</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49" t="s">
        <v>686</v>
      </c>
      <c r="D97" s="225"/>
      <c r="E97" s="226"/>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222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49" t="s">
        <v>363</v>
      </c>
      <c r="D98" s="225"/>
      <c r="E98" s="226"/>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222</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49" t="s">
        <v>687</v>
      </c>
      <c r="D99" s="225"/>
      <c r="E99" s="226"/>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222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49" t="s">
        <v>368</v>
      </c>
      <c r="D100" s="225"/>
      <c r="E100" s="226"/>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222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49" t="s">
        <v>688</v>
      </c>
      <c r="D101" s="225"/>
      <c r="E101" s="226"/>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222</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49" t="s">
        <v>367</v>
      </c>
      <c r="D102" s="225"/>
      <c r="E102" s="226"/>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222</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49" t="s">
        <v>689</v>
      </c>
      <c r="D103" s="225"/>
      <c r="E103" s="226"/>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222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49" t="s">
        <v>367</v>
      </c>
      <c r="D104" s="225"/>
      <c r="E104" s="226"/>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222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49" t="s">
        <v>420</v>
      </c>
      <c r="D105" s="225"/>
      <c r="E105" s="226"/>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222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49" t="s">
        <v>364</v>
      </c>
      <c r="D106" s="225"/>
      <c r="E106" s="226"/>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222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49" t="s">
        <v>418</v>
      </c>
      <c r="D107" s="225"/>
      <c r="E107" s="226"/>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222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49" t="s">
        <v>364</v>
      </c>
      <c r="D108" s="225"/>
      <c r="E108" s="226"/>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222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49" t="s">
        <v>419</v>
      </c>
      <c r="D109" s="225"/>
      <c r="E109" s="226"/>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222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49" t="s">
        <v>369</v>
      </c>
      <c r="D110" s="225"/>
      <c r="E110" s="226"/>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222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49" t="s">
        <v>690</v>
      </c>
      <c r="D111" s="225"/>
      <c r="E111" s="226"/>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222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49" t="s">
        <v>370</v>
      </c>
      <c r="D112" s="225"/>
      <c r="E112" s="226"/>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222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49" t="s">
        <v>423</v>
      </c>
      <c r="D113" s="225"/>
      <c r="E113" s="226"/>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222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49" t="s">
        <v>691</v>
      </c>
      <c r="D114" s="225"/>
      <c r="E114" s="226">
        <v>39.61</v>
      </c>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222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ht="22.5" outlineLevel="1" x14ac:dyDescent="0.2">
      <c r="A115" s="253">
        <v>8</v>
      </c>
      <c r="B115" s="254" t="s">
        <v>426</v>
      </c>
      <c r="C115" s="260" t="s">
        <v>427</v>
      </c>
      <c r="D115" s="255" t="s">
        <v>235</v>
      </c>
      <c r="E115" s="256">
        <v>39.609000000000002</v>
      </c>
      <c r="F115" s="257"/>
      <c r="G115" s="258">
        <f>ROUND(E115*F115,2)</f>
        <v>0</v>
      </c>
      <c r="H115" s="257"/>
      <c r="I115" s="258">
        <f>ROUND(E115*H115,2)</f>
        <v>0</v>
      </c>
      <c r="J115" s="257"/>
      <c r="K115" s="258">
        <f>ROUND(E115*J115,2)</f>
        <v>0</v>
      </c>
      <c r="L115" s="258">
        <v>12</v>
      </c>
      <c r="M115" s="258">
        <f>G115*(1+L115/100)</f>
        <v>0</v>
      </c>
      <c r="N115" s="256">
        <v>4.3800000000000002E-3</v>
      </c>
      <c r="O115" s="256">
        <f>ROUND(E115*N115,2)</f>
        <v>0.17</v>
      </c>
      <c r="P115" s="256">
        <v>0</v>
      </c>
      <c r="Q115" s="256">
        <f>ROUND(E115*P115,2)</f>
        <v>0</v>
      </c>
      <c r="R115" s="258"/>
      <c r="S115" s="258" t="s">
        <v>236</v>
      </c>
      <c r="T115" s="259" t="s">
        <v>237</v>
      </c>
      <c r="U115" s="224">
        <v>0</v>
      </c>
      <c r="V115" s="224">
        <f>ROUND(E115*U115,2)</f>
        <v>0</v>
      </c>
      <c r="W115" s="224"/>
      <c r="X115" s="224" t="s">
        <v>238</v>
      </c>
      <c r="Y115" s="224" t="s">
        <v>210</v>
      </c>
      <c r="Z115" s="214"/>
      <c r="AA115" s="214"/>
      <c r="AB115" s="214"/>
      <c r="AC115" s="214"/>
      <c r="AD115" s="214"/>
      <c r="AE115" s="214"/>
      <c r="AF115" s="214"/>
      <c r="AG115" s="214" t="s">
        <v>239</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ht="22.5" outlineLevel="1" x14ac:dyDescent="0.2">
      <c r="A116" s="235">
        <v>9</v>
      </c>
      <c r="B116" s="236" t="s">
        <v>428</v>
      </c>
      <c r="C116" s="246" t="s">
        <v>429</v>
      </c>
      <c r="D116" s="237" t="s">
        <v>235</v>
      </c>
      <c r="E116" s="238">
        <v>5.125</v>
      </c>
      <c r="F116" s="239"/>
      <c r="G116" s="240">
        <f>ROUND(E116*F116,2)</f>
        <v>0</v>
      </c>
      <c r="H116" s="239"/>
      <c r="I116" s="240">
        <f>ROUND(E116*H116,2)</f>
        <v>0</v>
      </c>
      <c r="J116" s="239"/>
      <c r="K116" s="240">
        <f>ROUND(E116*J116,2)</f>
        <v>0</v>
      </c>
      <c r="L116" s="240">
        <v>12</v>
      </c>
      <c r="M116" s="240">
        <f>G116*(1+L116/100)</f>
        <v>0</v>
      </c>
      <c r="N116" s="238">
        <v>1.8000000000000001E-4</v>
      </c>
      <c r="O116" s="238">
        <f>ROUND(E116*N116,2)</f>
        <v>0</v>
      </c>
      <c r="P116" s="238">
        <v>0</v>
      </c>
      <c r="Q116" s="238">
        <f>ROUND(E116*P116,2)</f>
        <v>0</v>
      </c>
      <c r="R116" s="240"/>
      <c r="S116" s="240" t="s">
        <v>236</v>
      </c>
      <c r="T116" s="241" t="s">
        <v>237</v>
      </c>
      <c r="U116" s="224">
        <v>0</v>
      </c>
      <c r="V116" s="224">
        <f>ROUND(E116*U116,2)</f>
        <v>0</v>
      </c>
      <c r="W116" s="224"/>
      <c r="X116" s="224" t="s">
        <v>238</v>
      </c>
      <c r="Y116" s="224" t="s">
        <v>210</v>
      </c>
      <c r="Z116" s="214"/>
      <c r="AA116" s="214"/>
      <c r="AB116" s="214"/>
      <c r="AC116" s="214"/>
      <c r="AD116" s="214"/>
      <c r="AE116" s="214"/>
      <c r="AF116" s="214"/>
      <c r="AG116" s="214" t="s">
        <v>239</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2" x14ac:dyDescent="0.2">
      <c r="A117" s="221"/>
      <c r="B117" s="222"/>
      <c r="C117" s="249" t="s">
        <v>414</v>
      </c>
      <c r="D117" s="225"/>
      <c r="E117" s="226"/>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222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49" t="s">
        <v>359</v>
      </c>
      <c r="D118" s="225"/>
      <c r="E118" s="226"/>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222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49" t="s">
        <v>685</v>
      </c>
      <c r="D119" s="225"/>
      <c r="E119" s="226"/>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222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49" t="s">
        <v>362</v>
      </c>
      <c r="D120" s="225"/>
      <c r="E120" s="226"/>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222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49" t="s">
        <v>304</v>
      </c>
      <c r="D121" s="225"/>
      <c r="E121" s="226"/>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222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49" t="s">
        <v>692</v>
      </c>
      <c r="D122" s="225"/>
      <c r="E122" s="226">
        <v>5.13</v>
      </c>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222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ht="22.5" outlineLevel="1" x14ac:dyDescent="0.2">
      <c r="A123" s="253">
        <v>10</v>
      </c>
      <c r="B123" s="254" t="s">
        <v>431</v>
      </c>
      <c r="C123" s="260" t="s">
        <v>432</v>
      </c>
      <c r="D123" s="255" t="s">
        <v>235</v>
      </c>
      <c r="E123" s="256">
        <v>5.125</v>
      </c>
      <c r="F123" s="257"/>
      <c r="G123" s="258">
        <f>ROUND(E123*F123,2)</f>
        <v>0</v>
      </c>
      <c r="H123" s="257"/>
      <c r="I123" s="258">
        <f>ROUND(E123*H123,2)</f>
        <v>0</v>
      </c>
      <c r="J123" s="257"/>
      <c r="K123" s="258">
        <f>ROUND(E123*J123,2)</f>
        <v>0</v>
      </c>
      <c r="L123" s="258">
        <v>12</v>
      </c>
      <c r="M123" s="258">
        <f>G123*(1+L123/100)</f>
        <v>0</v>
      </c>
      <c r="N123" s="256">
        <v>5.7000000000000002E-3</v>
      </c>
      <c r="O123" s="256">
        <f>ROUND(E123*N123,2)</f>
        <v>0.03</v>
      </c>
      <c r="P123" s="256">
        <v>0</v>
      </c>
      <c r="Q123" s="256">
        <f>ROUND(E123*P123,2)</f>
        <v>0</v>
      </c>
      <c r="R123" s="258"/>
      <c r="S123" s="258" t="s">
        <v>236</v>
      </c>
      <c r="T123" s="259" t="s">
        <v>237</v>
      </c>
      <c r="U123" s="224">
        <v>0</v>
      </c>
      <c r="V123" s="224">
        <f>ROUND(E123*U123,2)</f>
        <v>0</v>
      </c>
      <c r="W123" s="224"/>
      <c r="X123" s="224" t="s">
        <v>238</v>
      </c>
      <c r="Y123" s="224" t="s">
        <v>210</v>
      </c>
      <c r="Z123" s="214"/>
      <c r="AA123" s="214"/>
      <c r="AB123" s="214"/>
      <c r="AC123" s="214"/>
      <c r="AD123" s="214"/>
      <c r="AE123" s="214"/>
      <c r="AF123" s="214"/>
      <c r="AG123" s="214" t="s">
        <v>239</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
      <c r="A124" s="235">
        <v>11</v>
      </c>
      <c r="B124" s="236" t="s">
        <v>433</v>
      </c>
      <c r="C124" s="246" t="s">
        <v>434</v>
      </c>
      <c r="D124" s="237" t="s">
        <v>235</v>
      </c>
      <c r="E124" s="238">
        <v>34.484000000000002</v>
      </c>
      <c r="F124" s="239"/>
      <c r="G124" s="240">
        <f>ROUND(E124*F124,2)</f>
        <v>0</v>
      </c>
      <c r="H124" s="239"/>
      <c r="I124" s="240">
        <f>ROUND(E124*H124,2)</f>
        <v>0</v>
      </c>
      <c r="J124" s="239"/>
      <c r="K124" s="240">
        <f>ROUND(E124*J124,2)</f>
        <v>0</v>
      </c>
      <c r="L124" s="240">
        <v>12</v>
      </c>
      <c r="M124" s="240">
        <f>G124*(1+L124/100)</f>
        <v>0</v>
      </c>
      <c r="N124" s="238">
        <v>1.3999999999999999E-4</v>
      </c>
      <c r="O124" s="238">
        <f>ROUND(E124*N124,2)</f>
        <v>0</v>
      </c>
      <c r="P124" s="238">
        <v>0</v>
      </c>
      <c r="Q124" s="238">
        <f>ROUND(E124*P124,2)</f>
        <v>0</v>
      </c>
      <c r="R124" s="240"/>
      <c r="S124" s="240" t="s">
        <v>236</v>
      </c>
      <c r="T124" s="241" t="s">
        <v>237</v>
      </c>
      <c r="U124" s="224">
        <v>0</v>
      </c>
      <c r="V124" s="224">
        <f>ROUND(E124*U124,2)</f>
        <v>0</v>
      </c>
      <c r="W124" s="224"/>
      <c r="X124" s="224" t="s">
        <v>238</v>
      </c>
      <c r="Y124" s="224" t="s">
        <v>210</v>
      </c>
      <c r="Z124" s="214"/>
      <c r="AA124" s="214"/>
      <c r="AB124" s="214"/>
      <c r="AC124" s="214"/>
      <c r="AD124" s="214"/>
      <c r="AE124" s="214"/>
      <c r="AF124" s="214"/>
      <c r="AG124" s="214" t="s">
        <v>239</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2" x14ac:dyDescent="0.2">
      <c r="A125" s="221"/>
      <c r="B125" s="222"/>
      <c r="C125" s="249" t="s">
        <v>414</v>
      </c>
      <c r="D125" s="225"/>
      <c r="E125" s="226"/>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222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49" t="s">
        <v>627</v>
      </c>
      <c r="D126" s="225"/>
      <c r="E126" s="226"/>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222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49" t="s">
        <v>686</v>
      </c>
      <c r="D127" s="225"/>
      <c r="E127" s="226"/>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222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49" t="s">
        <v>363</v>
      </c>
      <c r="D128" s="225"/>
      <c r="E128" s="226"/>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222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49" t="s">
        <v>687</v>
      </c>
      <c r="D129" s="225"/>
      <c r="E129" s="226"/>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222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49" t="s">
        <v>368</v>
      </c>
      <c r="D130" s="225"/>
      <c r="E130" s="226"/>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222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49" t="s">
        <v>688</v>
      </c>
      <c r="D131" s="225"/>
      <c r="E131" s="226"/>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222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49" t="s">
        <v>367</v>
      </c>
      <c r="D132" s="225"/>
      <c r="E132" s="226"/>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222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49" t="s">
        <v>689</v>
      </c>
      <c r="D133" s="225"/>
      <c r="E133" s="226"/>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222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49" t="s">
        <v>367</v>
      </c>
      <c r="D134" s="225"/>
      <c r="E134" s="226"/>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222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49" t="s">
        <v>420</v>
      </c>
      <c r="D135" s="225"/>
      <c r="E135" s="226"/>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222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49" t="s">
        <v>364</v>
      </c>
      <c r="D136" s="225"/>
      <c r="E136" s="226"/>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222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49" t="s">
        <v>418</v>
      </c>
      <c r="D137" s="225"/>
      <c r="E137" s="226"/>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222</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49" t="s">
        <v>364</v>
      </c>
      <c r="D138" s="225"/>
      <c r="E138" s="226"/>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222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49" t="s">
        <v>419</v>
      </c>
      <c r="D139" s="225"/>
      <c r="E139" s="226"/>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222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49" t="s">
        <v>369</v>
      </c>
      <c r="D140" s="225"/>
      <c r="E140" s="226"/>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222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49" t="s">
        <v>690</v>
      </c>
      <c r="D141" s="225"/>
      <c r="E141" s="226"/>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222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49" t="s">
        <v>370</v>
      </c>
      <c r="D142" s="225"/>
      <c r="E142" s="226"/>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222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49" t="s">
        <v>423</v>
      </c>
      <c r="D143" s="225"/>
      <c r="E143" s="226"/>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222</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49" t="s">
        <v>693</v>
      </c>
      <c r="D144" s="225"/>
      <c r="E144" s="226">
        <v>34.479999999999997</v>
      </c>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222</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ht="22.5" outlineLevel="1" x14ac:dyDescent="0.2">
      <c r="A145" s="253">
        <v>12</v>
      </c>
      <c r="B145" s="254" t="s">
        <v>436</v>
      </c>
      <c r="C145" s="260" t="s">
        <v>437</v>
      </c>
      <c r="D145" s="255" t="s">
        <v>235</v>
      </c>
      <c r="E145" s="256">
        <v>34.484000000000002</v>
      </c>
      <c r="F145" s="257"/>
      <c r="G145" s="258">
        <f>ROUND(E145*F145,2)</f>
        <v>0</v>
      </c>
      <c r="H145" s="257"/>
      <c r="I145" s="258">
        <f>ROUND(E145*H145,2)</f>
        <v>0</v>
      </c>
      <c r="J145" s="257"/>
      <c r="K145" s="258">
        <f>ROUND(E145*J145,2)</f>
        <v>0</v>
      </c>
      <c r="L145" s="258">
        <v>12</v>
      </c>
      <c r="M145" s="258">
        <f>G145*(1+L145/100)</f>
        <v>0</v>
      </c>
      <c r="N145" s="256">
        <v>2.8500000000000001E-3</v>
      </c>
      <c r="O145" s="256">
        <f>ROUND(E145*N145,2)</f>
        <v>0.1</v>
      </c>
      <c r="P145" s="256">
        <v>0</v>
      </c>
      <c r="Q145" s="256">
        <f>ROUND(E145*P145,2)</f>
        <v>0</v>
      </c>
      <c r="R145" s="258"/>
      <c r="S145" s="258" t="s">
        <v>236</v>
      </c>
      <c r="T145" s="259" t="s">
        <v>237</v>
      </c>
      <c r="U145" s="224">
        <v>0</v>
      </c>
      <c r="V145" s="224">
        <f>ROUND(E145*U145,2)</f>
        <v>0</v>
      </c>
      <c r="W145" s="224"/>
      <c r="X145" s="224" t="s">
        <v>238</v>
      </c>
      <c r="Y145" s="224" t="s">
        <v>210</v>
      </c>
      <c r="Z145" s="214"/>
      <c r="AA145" s="214"/>
      <c r="AB145" s="214"/>
      <c r="AC145" s="214"/>
      <c r="AD145" s="214"/>
      <c r="AE145" s="214"/>
      <c r="AF145" s="214"/>
      <c r="AG145" s="214" t="s">
        <v>239</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ht="33.75" outlineLevel="1" x14ac:dyDescent="0.2">
      <c r="A146" s="235">
        <v>13</v>
      </c>
      <c r="B146" s="236" t="s">
        <v>438</v>
      </c>
      <c r="C146" s="246" t="s">
        <v>439</v>
      </c>
      <c r="D146" s="237" t="s">
        <v>318</v>
      </c>
      <c r="E146" s="238">
        <v>344.84</v>
      </c>
      <c r="F146" s="239"/>
      <c r="G146" s="240">
        <f>ROUND(E146*F146,2)</f>
        <v>0</v>
      </c>
      <c r="H146" s="239"/>
      <c r="I146" s="240">
        <f>ROUND(E146*H146,2)</f>
        <v>0</v>
      </c>
      <c r="J146" s="239"/>
      <c r="K146" s="240">
        <f>ROUND(E146*J146,2)</f>
        <v>0</v>
      </c>
      <c r="L146" s="240">
        <v>12</v>
      </c>
      <c r="M146" s="240">
        <f>G146*(1+L146/100)</f>
        <v>0</v>
      </c>
      <c r="N146" s="238">
        <v>3.3899999999999998E-3</v>
      </c>
      <c r="O146" s="238">
        <f>ROUND(E146*N146,2)</f>
        <v>1.17</v>
      </c>
      <c r="P146" s="238">
        <v>0</v>
      </c>
      <c r="Q146" s="238">
        <f>ROUND(E146*P146,2)</f>
        <v>0</v>
      </c>
      <c r="R146" s="240"/>
      <c r="S146" s="240" t="s">
        <v>236</v>
      </c>
      <c r="T146" s="241" t="s">
        <v>237</v>
      </c>
      <c r="U146" s="224">
        <v>0</v>
      </c>
      <c r="V146" s="224">
        <f>ROUND(E146*U146,2)</f>
        <v>0</v>
      </c>
      <c r="W146" s="224"/>
      <c r="X146" s="224" t="s">
        <v>238</v>
      </c>
      <c r="Y146" s="224" t="s">
        <v>210</v>
      </c>
      <c r="Z146" s="214"/>
      <c r="AA146" s="214"/>
      <c r="AB146" s="214"/>
      <c r="AC146" s="214"/>
      <c r="AD146" s="214"/>
      <c r="AE146" s="214"/>
      <c r="AF146" s="214"/>
      <c r="AG146" s="214" t="s">
        <v>239</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2" x14ac:dyDescent="0.2">
      <c r="A147" s="221"/>
      <c r="B147" s="222"/>
      <c r="C147" s="249" t="s">
        <v>440</v>
      </c>
      <c r="D147" s="225"/>
      <c r="E147" s="226"/>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222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49" t="s">
        <v>627</v>
      </c>
      <c r="D148" s="225"/>
      <c r="E148" s="226"/>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222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49" t="s">
        <v>694</v>
      </c>
      <c r="D149" s="225"/>
      <c r="E149" s="226"/>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222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49" t="s">
        <v>363</v>
      </c>
      <c r="D150" s="225"/>
      <c r="E150" s="226"/>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222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49" t="s">
        <v>678</v>
      </c>
      <c r="D151" s="225"/>
      <c r="E151" s="226"/>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222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49" t="s">
        <v>368</v>
      </c>
      <c r="D152" s="225"/>
      <c r="E152" s="226"/>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222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49" t="s">
        <v>679</v>
      </c>
      <c r="D153" s="225"/>
      <c r="E153" s="226"/>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222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49" t="s">
        <v>367</v>
      </c>
      <c r="D154" s="225"/>
      <c r="E154" s="226"/>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222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49" t="s">
        <v>680</v>
      </c>
      <c r="D155" s="225"/>
      <c r="E155" s="226"/>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222</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49" t="s">
        <v>367</v>
      </c>
      <c r="D156" s="225"/>
      <c r="E156" s="226"/>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222</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49" t="s">
        <v>400</v>
      </c>
      <c r="D157" s="225"/>
      <c r="E157" s="226"/>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222</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49" t="s">
        <v>364</v>
      </c>
      <c r="D158" s="225"/>
      <c r="E158" s="226"/>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222</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49" t="s">
        <v>398</v>
      </c>
      <c r="D159" s="225"/>
      <c r="E159" s="226"/>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222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49" t="s">
        <v>364</v>
      </c>
      <c r="D160" s="225"/>
      <c r="E160" s="226"/>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222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49" t="s">
        <v>399</v>
      </c>
      <c r="D161" s="225"/>
      <c r="E161" s="226"/>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222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49" t="s">
        <v>369</v>
      </c>
      <c r="D162" s="225"/>
      <c r="E162" s="226"/>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222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49" t="s">
        <v>681</v>
      </c>
      <c r="D163" s="225"/>
      <c r="E163" s="226"/>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222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49" t="s">
        <v>370</v>
      </c>
      <c r="D164" s="225"/>
      <c r="E164" s="226"/>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222</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49" t="s">
        <v>403</v>
      </c>
      <c r="D165" s="225"/>
      <c r="E165" s="226"/>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222</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49" t="s">
        <v>695</v>
      </c>
      <c r="D166" s="225"/>
      <c r="E166" s="226">
        <v>344.84</v>
      </c>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222</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1" x14ac:dyDescent="0.2">
      <c r="A167" s="235">
        <v>14</v>
      </c>
      <c r="B167" s="236" t="s">
        <v>442</v>
      </c>
      <c r="C167" s="246" t="s">
        <v>443</v>
      </c>
      <c r="D167" s="237" t="s">
        <v>235</v>
      </c>
      <c r="E167" s="238">
        <v>37.243000000000002</v>
      </c>
      <c r="F167" s="239"/>
      <c r="G167" s="240">
        <f>ROUND(E167*F167,2)</f>
        <v>0</v>
      </c>
      <c r="H167" s="239"/>
      <c r="I167" s="240">
        <f>ROUND(E167*H167,2)</f>
        <v>0</v>
      </c>
      <c r="J167" s="239"/>
      <c r="K167" s="240">
        <f>ROUND(E167*J167,2)</f>
        <v>0</v>
      </c>
      <c r="L167" s="240">
        <v>12</v>
      </c>
      <c r="M167" s="240">
        <f>G167*(1+L167/100)</f>
        <v>0</v>
      </c>
      <c r="N167" s="238">
        <v>6.9999999999999999E-4</v>
      </c>
      <c r="O167" s="238">
        <f>ROUND(E167*N167,2)</f>
        <v>0.03</v>
      </c>
      <c r="P167" s="238">
        <v>0</v>
      </c>
      <c r="Q167" s="238">
        <f>ROUND(E167*P167,2)</f>
        <v>0</v>
      </c>
      <c r="R167" s="240"/>
      <c r="S167" s="240" t="s">
        <v>236</v>
      </c>
      <c r="T167" s="241" t="s">
        <v>237</v>
      </c>
      <c r="U167" s="224">
        <v>0</v>
      </c>
      <c r="V167" s="224">
        <f>ROUND(E167*U167,2)</f>
        <v>0</v>
      </c>
      <c r="W167" s="224"/>
      <c r="X167" s="224" t="s">
        <v>408</v>
      </c>
      <c r="Y167" s="224" t="s">
        <v>210</v>
      </c>
      <c r="Z167" s="214"/>
      <c r="AA167" s="214"/>
      <c r="AB167" s="214"/>
      <c r="AC167" s="214"/>
      <c r="AD167" s="214"/>
      <c r="AE167" s="214"/>
      <c r="AF167" s="214"/>
      <c r="AG167" s="214" t="s">
        <v>409</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2" x14ac:dyDescent="0.2">
      <c r="A168" s="221"/>
      <c r="B168" s="222"/>
      <c r="C168" s="249" t="s">
        <v>444</v>
      </c>
      <c r="D168" s="225"/>
      <c r="E168" s="226"/>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222</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49" t="s">
        <v>627</v>
      </c>
      <c r="D169" s="225"/>
      <c r="E169" s="226"/>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222</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49" t="s">
        <v>686</v>
      </c>
      <c r="D170" s="225"/>
      <c r="E170" s="226"/>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222</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49" t="s">
        <v>363</v>
      </c>
      <c r="D171" s="225"/>
      <c r="E171" s="226"/>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222</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49" t="s">
        <v>687</v>
      </c>
      <c r="D172" s="225"/>
      <c r="E172" s="226"/>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222</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49" t="s">
        <v>368</v>
      </c>
      <c r="D173" s="225"/>
      <c r="E173" s="226"/>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222</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49" t="s">
        <v>688</v>
      </c>
      <c r="D174" s="225"/>
      <c r="E174" s="226"/>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222</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21"/>
      <c r="B175" s="222"/>
      <c r="C175" s="249" t="s">
        <v>367</v>
      </c>
      <c r="D175" s="225"/>
      <c r="E175" s="226"/>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222</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21"/>
      <c r="B176" s="222"/>
      <c r="C176" s="249" t="s">
        <v>689</v>
      </c>
      <c r="D176" s="225"/>
      <c r="E176" s="226"/>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222</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49" t="s">
        <v>367</v>
      </c>
      <c r="D177" s="225"/>
      <c r="E177" s="226"/>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222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49" t="s">
        <v>420</v>
      </c>
      <c r="D178" s="225"/>
      <c r="E178" s="226"/>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222</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49" t="s">
        <v>364</v>
      </c>
      <c r="D179" s="225"/>
      <c r="E179" s="226"/>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222</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49" t="s">
        <v>418</v>
      </c>
      <c r="D180" s="225"/>
      <c r="E180" s="226"/>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222</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49" t="s">
        <v>364</v>
      </c>
      <c r="D181" s="225"/>
      <c r="E181" s="226"/>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222</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49" t="s">
        <v>419</v>
      </c>
      <c r="D182" s="225"/>
      <c r="E182" s="226"/>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222</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49" t="s">
        <v>369</v>
      </c>
      <c r="D183" s="225"/>
      <c r="E183" s="226"/>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222</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49" t="s">
        <v>690</v>
      </c>
      <c r="D184" s="225"/>
      <c r="E184" s="226"/>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222</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49" t="s">
        <v>370</v>
      </c>
      <c r="D185" s="225"/>
      <c r="E185" s="226"/>
      <c r="F185" s="224"/>
      <c r="G185" s="224"/>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222</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49" t="s">
        <v>423</v>
      </c>
      <c r="D186" s="225"/>
      <c r="E186" s="226"/>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222</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49" t="s">
        <v>696</v>
      </c>
      <c r="D187" s="225"/>
      <c r="E187" s="226"/>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222</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49" t="s">
        <v>697</v>
      </c>
      <c r="D188" s="225"/>
      <c r="E188" s="226">
        <v>37.24</v>
      </c>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222</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ht="33.75" outlineLevel="1" x14ac:dyDescent="0.2">
      <c r="A189" s="235">
        <v>15</v>
      </c>
      <c r="B189" s="236" t="s">
        <v>389</v>
      </c>
      <c r="C189" s="246" t="s">
        <v>390</v>
      </c>
      <c r="D189" s="237" t="s">
        <v>318</v>
      </c>
      <c r="E189" s="238">
        <v>371.45499999999998</v>
      </c>
      <c r="F189" s="239"/>
      <c r="G189" s="240">
        <f>ROUND(E189*F189,2)</f>
        <v>0</v>
      </c>
      <c r="H189" s="239"/>
      <c r="I189" s="240">
        <f>ROUND(E189*H189,2)</f>
        <v>0</v>
      </c>
      <c r="J189" s="239"/>
      <c r="K189" s="240">
        <f>ROUND(E189*J189,2)</f>
        <v>0</v>
      </c>
      <c r="L189" s="240">
        <v>12</v>
      </c>
      <c r="M189" s="240">
        <f>G189*(1+L189/100)</f>
        <v>0</v>
      </c>
      <c r="N189" s="238">
        <v>0</v>
      </c>
      <c r="O189" s="238">
        <f>ROUND(E189*N189,2)</f>
        <v>0</v>
      </c>
      <c r="P189" s="238">
        <v>0</v>
      </c>
      <c r="Q189" s="238">
        <f>ROUND(E189*P189,2)</f>
        <v>0</v>
      </c>
      <c r="R189" s="240"/>
      <c r="S189" s="240" t="s">
        <v>236</v>
      </c>
      <c r="T189" s="241" t="s">
        <v>237</v>
      </c>
      <c r="U189" s="224">
        <v>0</v>
      </c>
      <c r="V189" s="224">
        <f>ROUND(E189*U189,2)</f>
        <v>0</v>
      </c>
      <c r="W189" s="224"/>
      <c r="X189" s="224" t="s">
        <v>238</v>
      </c>
      <c r="Y189" s="224" t="s">
        <v>210</v>
      </c>
      <c r="Z189" s="214"/>
      <c r="AA189" s="214"/>
      <c r="AB189" s="214"/>
      <c r="AC189" s="214"/>
      <c r="AD189" s="214"/>
      <c r="AE189" s="214"/>
      <c r="AF189" s="214"/>
      <c r="AG189" s="214" t="s">
        <v>239</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2" x14ac:dyDescent="0.2">
      <c r="A190" s="221"/>
      <c r="B190" s="222"/>
      <c r="C190" s="249" t="s">
        <v>391</v>
      </c>
      <c r="D190" s="225"/>
      <c r="E190" s="226"/>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222</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49" t="s">
        <v>359</v>
      </c>
      <c r="D191" s="225"/>
      <c r="E191" s="226"/>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222</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3" x14ac:dyDescent="0.2">
      <c r="A192" s="221"/>
      <c r="B192" s="222"/>
      <c r="C192" s="249" t="s">
        <v>676</v>
      </c>
      <c r="D192" s="225"/>
      <c r="E192" s="226"/>
      <c r="F192" s="224"/>
      <c r="G192" s="22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222</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
      <c r="A193" s="221"/>
      <c r="B193" s="222"/>
      <c r="C193" s="249" t="s">
        <v>362</v>
      </c>
      <c r="D193" s="225"/>
      <c r="E193" s="226"/>
      <c r="F193" s="224"/>
      <c r="G193" s="22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222</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49" t="s">
        <v>396</v>
      </c>
      <c r="D194" s="225"/>
      <c r="E194" s="226"/>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222</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49" t="s">
        <v>627</v>
      </c>
      <c r="D195" s="225"/>
      <c r="E195" s="226"/>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222</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49" t="s">
        <v>677</v>
      </c>
      <c r="D196" s="225"/>
      <c r="E196" s="226"/>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222</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21"/>
      <c r="B197" s="222"/>
      <c r="C197" s="249" t="s">
        <v>363</v>
      </c>
      <c r="D197" s="225"/>
      <c r="E197" s="226"/>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222</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49" t="s">
        <v>678</v>
      </c>
      <c r="D198" s="225"/>
      <c r="E198" s="226"/>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222</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49" t="s">
        <v>368</v>
      </c>
      <c r="D199" s="225"/>
      <c r="E199" s="226"/>
      <c r="F199" s="224"/>
      <c r="G199" s="224"/>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222</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49" t="s">
        <v>679</v>
      </c>
      <c r="D200" s="225"/>
      <c r="E200" s="226"/>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222</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49" t="s">
        <v>367</v>
      </c>
      <c r="D201" s="225"/>
      <c r="E201" s="226"/>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222</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49" t="s">
        <v>680</v>
      </c>
      <c r="D202" s="225"/>
      <c r="E202" s="226"/>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222</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49" t="s">
        <v>367</v>
      </c>
      <c r="D203" s="225"/>
      <c r="E203" s="226"/>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222</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49" t="s">
        <v>698</v>
      </c>
      <c r="D204" s="225"/>
      <c r="E204" s="226"/>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222</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49" t="s">
        <v>364</v>
      </c>
      <c r="D205" s="225"/>
      <c r="E205" s="226"/>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222</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49" t="s">
        <v>398</v>
      </c>
      <c r="D206" s="225"/>
      <c r="E206" s="226"/>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222</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49" t="s">
        <v>364</v>
      </c>
      <c r="D207" s="225"/>
      <c r="E207" s="226"/>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222</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3" x14ac:dyDescent="0.2">
      <c r="A208" s="221"/>
      <c r="B208" s="222"/>
      <c r="C208" s="249" t="s">
        <v>399</v>
      </c>
      <c r="D208" s="225"/>
      <c r="E208" s="226"/>
      <c r="F208" s="224"/>
      <c r="G208" s="224"/>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222</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3" x14ac:dyDescent="0.2">
      <c r="A209" s="221"/>
      <c r="B209" s="222"/>
      <c r="C209" s="249" t="s">
        <v>369</v>
      </c>
      <c r="D209" s="225"/>
      <c r="E209" s="226"/>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222</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49" t="s">
        <v>681</v>
      </c>
      <c r="D210" s="225"/>
      <c r="E210" s="226"/>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222</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21"/>
      <c r="B211" s="222"/>
      <c r="C211" s="249" t="s">
        <v>370</v>
      </c>
      <c r="D211" s="225"/>
      <c r="E211" s="226"/>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222</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49" t="s">
        <v>403</v>
      </c>
      <c r="D212" s="225"/>
      <c r="E212" s="226"/>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222</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49" t="s">
        <v>682</v>
      </c>
      <c r="D213" s="225"/>
      <c r="E213" s="226">
        <v>371.45</v>
      </c>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222</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1" x14ac:dyDescent="0.2">
      <c r="A214" s="235">
        <v>16</v>
      </c>
      <c r="B214" s="236" t="s">
        <v>447</v>
      </c>
      <c r="C214" s="246" t="s">
        <v>448</v>
      </c>
      <c r="D214" s="237" t="s">
        <v>318</v>
      </c>
      <c r="E214" s="238">
        <v>408.601</v>
      </c>
      <c r="F214" s="239"/>
      <c r="G214" s="240">
        <f>ROUND(E214*F214,2)</f>
        <v>0</v>
      </c>
      <c r="H214" s="239"/>
      <c r="I214" s="240">
        <f>ROUND(E214*H214,2)</f>
        <v>0</v>
      </c>
      <c r="J214" s="239"/>
      <c r="K214" s="240">
        <f>ROUND(E214*J214,2)</f>
        <v>0</v>
      </c>
      <c r="L214" s="240">
        <v>12</v>
      </c>
      <c r="M214" s="240">
        <f>G214*(1+L214/100)</f>
        <v>0</v>
      </c>
      <c r="N214" s="238">
        <v>4.0000000000000003E-5</v>
      </c>
      <c r="O214" s="238">
        <f>ROUND(E214*N214,2)</f>
        <v>0.02</v>
      </c>
      <c r="P214" s="238">
        <v>0</v>
      </c>
      <c r="Q214" s="238">
        <f>ROUND(E214*P214,2)</f>
        <v>0</v>
      </c>
      <c r="R214" s="240"/>
      <c r="S214" s="240" t="s">
        <v>236</v>
      </c>
      <c r="T214" s="241" t="s">
        <v>237</v>
      </c>
      <c r="U214" s="224">
        <v>0</v>
      </c>
      <c r="V214" s="224">
        <f>ROUND(E214*U214,2)</f>
        <v>0</v>
      </c>
      <c r="W214" s="224"/>
      <c r="X214" s="224" t="s">
        <v>408</v>
      </c>
      <c r="Y214" s="224" t="s">
        <v>210</v>
      </c>
      <c r="Z214" s="214"/>
      <c r="AA214" s="214"/>
      <c r="AB214" s="214"/>
      <c r="AC214" s="214"/>
      <c r="AD214" s="214"/>
      <c r="AE214" s="214"/>
      <c r="AF214" s="214"/>
      <c r="AG214" s="214" t="s">
        <v>409</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2" x14ac:dyDescent="0.2">
      <c r="A215" s="221"/>
      <c r="B215" s="222"/>
      <c r="C215" s="249" t="s">
        <v>683</v>
      </c>
      <c r="D215" s="225"/>
      <c r="E215" s="226"/>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222</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49" t="s">
        <v>684</v>
      </c>
      <c r="D216" s="225"/>
      <c r="E216" s="226">
        <v>408.6</v>
      </c>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222</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ht="22.5" outlineLevel="1" x14ac:dyDescent="0.2">
      <c r="A217" s="235">
        <v>17</v>
      </c>
      <c r="B217" s="236" t="s">
        <v>449</v>
      </c>
      <c r="C217" s="246" t="s">
        <v>450</v>
      </c>
      <c r="D217" s="237" t="s">
        <v>235</v>
      </c>
      <c r="E217" s="238">
        <v>215.322</v>
      </c>
      <c r="F217" s="239"/>
      <c r="G217" s="240">
        <f>ROUND(E217*F217,2)</f>
        <v>0</v>
      </c>
      <c r="H217" s="239"/>
      <c r="I217" s="240">
        <f>ROUND(E217*H217,2)</f>
        <v>0</v>
      </c>
      <c r="J217" s="239"/>
      <c r="K217" s="240">
        <f>ROUND(E217*J217,2)</f>
        <v>0</v>
      </c>
      <c r="L217" s="240">
        <v>12</v>
      </c>
      <c r="M217" s="240">
        <f>G217*(1+L217/100)</f>
        <v>0</v>
      </c>
      <c r="N217" s="238">
        <v>0</v>
      </c>
      <c r="O217" s="238">
        <f>ROUND(E217*N217,2)</f>
        <v>0</v>
      </c>
      <c r="P217" s="238">
        <v>1.0000000000000001E-5</v>
      </c>
      <c r="Q217" s="238">
        <f>ROUND(E217*P217,2)</f>
        <v>0</v>
      </c>
      <c r="R217" s="240"/>
      <c r="S217" s="240" t="s">
        <v>236</v>
      </c>
      <c r="T217" s="241" t="s">
        <v>237</v>
      </c>
      <c r="U217" s="224">
        <v>0</v>
      </c>
      <c r="V217" s="224">
        <f>ROUND(E217*U217,2)</f>
        <v>0</v>
      </c>
      <c r="W217" s="224"/>
      <c r="X217" s="224" t="s">
        <v>238</v>
      </c>
      <c r="Y217" s="224" t="s">
        <v>210</v>
      </c>
      <c r="Z217" s="214"/>
      <c r="AA217" s="214"/>
      <c r="AB217" s="214"/>
      <c r="AC217" s="214"/>
      <c r="AD217" s="214"/>
      <c r="AE217" s="214"/>
      <c r="AF217" s="214"/>
      <c r="AG217" s="214" t="s">
        <v>239</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2" x14ac:dyDescent="0.2">
      <c r="A218" s="221"/>
      <c r="B218" s="222"/>
      <c r="C218" s="249" t="s">
        <v>357</v>
      </c>
      <c r="D218" s="225"/>
      <c r="E218" s="226"/>
      <c r="F218" s="224"/>
      <c r="G218" s="224"/>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222</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49" t="s">
        <v>359</v>
      </c>
      <c r="D219" s="225"/>
      <c r="E219" s="226"/>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222</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49" t="s">
        <v>619</v>
      </c>
      <c r="D220" s="225"/>
      <c r="E220" s="226"/>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222</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21"/>
      <c r="B221" s="222"/>
      <c r="C221" s="249" t="s">
        <v>362</v>
      </c>
      <c r="D221" s="225"/>
      <c r="E221" s="226"/>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222</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49" t="s">
        <v>279</v>
      </c>
      <c r="D222" s="225"/>
      <c r="E222" s="226"/>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222</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49" t="s">
        <v>627</v>
      </c>
      <c r="D223" s="225"/>
      <c r="E223" s="226"/>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222</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49" t="s">
        <v>628</v>
      </c>
      <c r="D224" s="225"/>
      <c r="E224" s="226"/>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222</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49" t="s">
        <v>363</v>
      </c>
      <c r="D225" s="225"/>
      <c r="E225" s="226"/>
      <c r="F225" s="224"/>
      <c r="G225" s="224"/>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222</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49" t="s">
        <v>621</v>
      </c>
      <c r="D226" s="225"/>
      <c r="E226" s="226"/>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222</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49" t="s">
        <v>368</v>
      </c>
      <c r="D227" s="225"/>
      <c r="E227" s="226"/>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222</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49" t="s">
        <v>622</v>
      </c>
      <c r="D228" s="225"/>
      <c r="E228" s="226"/>
      <c r="F228" s="224"/>
      <c r="G228" s="22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222</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49" t="s">
        <v>367</v>
      </c>
      <c r="D229" s="225"/>
      <c r="E229" s="226"/>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222</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49" t="s">
        <v>625</v>
      </c>
      <c r="D230" s="225"/>
      <c r="E230" s="226"/>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222</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49" t="s">
        <v>367</v>
      </c>
      <c r="D231" s="225"/>
      <c r="E231" s="226"/>
      <c r="F231" s="224"/>
      <c r="G231" s="224"/>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222</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21"/>
      <c r="B232" s="222"/>
      <c r="C232" s="249" t="s">
        <v>273</v>
      </c>
      <c r="D232" s="225"/>
      <c r="E232" s="226"/>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222</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49" t="s">
        <v>364</v>
      </c>
      <c r="D233" s="225"/>
      <c r="E233" s="226"/>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222</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x14ac:dyDescent="0.2">
      <c r="A234" s="221"/>
      <c r="B234" s="222"/>
      <c r="C234" s="249" t="s">
        <v>365</v>
      </c>
      <c r="D234" s="225"/>
      <c r="E234" s="226"/>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222</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49" t="s">
        <v>364</v>
      </c>
      <c r="D235" s="225"/>
      <c r="E235" s="226"/>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222</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49" t="s">
        <v>366</v>
      </c>
      <c r="D236" s="225"/>
      <c r="E236" s="226"/>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222</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21"/>
      <c r="B237" s="222"/>
      <c r="C237" s="249" t="s">
        <v>369</v>
      </c>
      <c r="D237" s="225"/>
      <c r="E237" s="226"/>
      <c r="F237" s="224"/>
      <c r="G237" s="224"/>
      <c r="H237" s="224"/>
      <c r="I237" s="224"/>
      <c r="J237" s="224"/>
      <c r="K237" s="224"/>
      <c r="L237" s="224"/>
      <c r="M237" s="224"/>
      <c r="N237" s="223"/>
      <c r="O237" s="223"/>
      <c r="P237" s="223"/>
      <c r="Q237" s="223"/>
      <c r="R237" s="224"/>
      <c r="S237" s="224"/>
      <c r="T237" s="224"/>
      <c r="U237" s="224"/>
      <c r="V237" s="224"/>
      <c r="W237" s="224"/>
      <c r="X237" s="224"/>
      <c r="Y237" s="224"/>
      <c r="Z237" s="214"/>
      <c r="AA237" s="214"/>
      <c r="AB237" s="214"/>
      <c r="AC237" s="214"/>
      <c r="AD237" s="214"/>
      <c r="AE237" s="214"/>
      <c r="AF237" s="214"/>
      <c r="AG237" s="214" t="s">
        <v>222</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
      <c r="A238" s="221"/>
      <c r="B238" s="222"/>
      <c r="C238" s="249" t="s">
        <v>623</v>
      </c>
      <c r="D238" s="225"/>
      <c r="E238" s="226"/>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222</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49" t="s">
        <v>370</v>
      </c>
      <c r="D239" s="225"/>
      <c r="E239" s="226"/>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222</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49" t="s">
        <v>256</v>
      </c>
      <c r="D240" s="225"/>
      <c r="E240" s="226"/>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222</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49" t="s">
        <v>664</v>
      </c>
      <c r="D241" s="225"/>
      <c r="E241" s="226">
        <v>215.32</v>
      </c>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222</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x14ac:dyDescent="0.2">
      <c r="A242" s="228" t="s">
        <v>202</v>
      </c>
      <c r="B242" s="229" t="s">
        <v>153</v>
      </c>
      <c r="C242" s="245" t="s">
        <v>154</v>
      </c>
      <c r="D242" s="230"/>
      <c r="E242" s="231"/>
      <c r="F242" s="232"/>
      <c r="G242" s="232">
        <f>SUMIF(AG243:AG243,"&lt;&gt;NOR",G243:G243)</f>
        <v>0</v>
      </c>
      <c r="H242" s="232"/>
      <c r="I242" s="232">
        <f>SUM(I243:I243)</f>
        <v>0</v>
      </c>
      <c r="J242" s="232"/>
      <c r="K242" s="232">
        <f>SUM(K243:K243)</f>
        <v>0</v>
      </c>
      <c r="L242" s="232"/>
      <c r="M242" s="232">
        <f>SUM(M243:M243)</f>
        <v>0</v>
      </c>
      <c r="N242" s="231"/>
      <c r="O242" s="231">
        <f>SUM(O243:O243)</f>
        <v>0</v>
      </c>
      <c r="P242" s="231"/>
      <c r="Q242" s="231">
        <f>SUM(Q243:Q243)</f>
        <v>0</v>
      </c>
      <c r="R242" s="232"/>
      <c r="S242" s="232"/>
      <c r="T242" s="233"/>
      <c r="U242" s="227"/>
      <c r="V242" s="227">
        <f>SUM(V243:V243)</f>
        <v>0</v>
      </c>
      <c r="W242" s="227"/>
      <c r="X242" s="227"/>
      <c r="Y242" s="227"/>
      <c r="AG242" t="s">
        <v>203</v>
      </c>
    </row>
    <row r="243" spans="1:60" outlineLevel="1" x14ac:dyDescent="0.2">
      <c r="A243" s="253">
        <v>18</v>
      </c>
      <c r="B243" s="254" t="s">
        <v>451</v>
      </c>
      <c r="C243" s="260" t="s">
        <v>452</v>
      </c>
      <c r="D243" s="255" t="s">
        <v>228</v>
      </c>
      <c r="E243" s="256">
        <v>1</v>
      </c>
      <c r="F243" s="257"/>
      <c r="G243" s="258">
        <f>ROUND(E243*F243,2)</f>
        <v>0</v>
      </c>
      <c r="H243" s="257"/>
      <c r="I243" s="258">
        <f>ROUND(E243*H243,2)</f>
        <v>0</v>
      </c>
      <c r="J243" s="257"/>
      <c r="K243" s="258">
        <f>ROUND(E243*J243,2)</f>
        <v>0</v>
      </c>
      <c r="L243" s="258">
        <v>12</v>
      </c>
      <c r="M243" s="258">
        <f>G243*(1+L243/100)</f>
        <v>0</v>
      </c>
      <c r="N243" s="256">
        <v>0</v>
      </c>
      <c r="O243" s="256">
        <f>ROUND(E243*N243,2)</f>
        <v>0</v>
      </c>
      <c r="P243" s="256">
        <v>0</v>
      </c>
      <c r="Q243" s="256">
        <f>ROUND(E243*P243,2)</f>
        <v>0</v>
      </c>
      <c r="R243" s="258"/>
      <c r="S243" s="258" t="s">
        <v>229</v>
      </c>
      <c r="T243" s="259" t="s">
        <v>208</v>
      </c>
      <c r="U243" s="224">
        <v>0</v>
      </c>
      <c r="V243" s="224">
        <f>ROUND(E243*U243,2)</f>
        <v>0</v>
      </c>
      <c r="W243" s="224"/>
      <c r="X243" s="224" t="s">
        <v>238</v>
      </c>
      <c r="Y243" s="224" t="s">
        <v>210</v>
      </c>
      <c r="Z243" s="214"/>
      <c r="AA243" s="214"/>
      <c r="AB243" s="214"/>
      <c r="AC243" s="214"/>
      <c r="AD243" s="214"/>
      <c r="AE243" s="214"/>
      <c r="AF243" s="214"/>
      <c r="AG243" s="214" t="s">
        <v>239</v>
      </c>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x14ac:dyDescent="0.2">
      <c r="A244" s="228" t="s">
        <v>202</v>
      </c>
      <c r="B244" s="229" t="s">
        <v>156</v>
      </c>
      <c r="C244" s="245" t="s">
        <v>157</v>
      </c>
      <c r="D244" s="230"/>
      <c r="E244" s="231"/>
      <c r="F244" s="232"/>
      <c r="G244" s="232">
        <f>SUMIF(AG245:AG262,"&lt;&gt;NOR",G245:G262)</f>
        <v>0</v>
      </c>
      <c r="H244" s="232"/>
      <c r="I244" s="232">
        <f>SUM(I245:I262)</f>
        <v>0</v>
      </c>
      <c r="J244" s="232"/>
      <c r="K244" s="232">
        <f>SUM(K245:K262)</f>
        <v>0</v>
      </c>
      <c r="L244" s="232"/>
      <c r="M244" s="232">
        <f>SUM(M245:M262)</f>
        <v>0</v>
      </c>
      <c r="N244" s="231"/>
      <c r="O244" s="231">
        <f>SUM(O245:O262)</f>
        <v>0</v>
      </c>
      <c r="P244" s="231"/>
      <c r="Q244" s="231">
        <f>SUM(Q245:Q262)</f>
        <v>0</v>
      </c>
      <c r="R244" s="232"/>
      <c r="S244" s="232"/>
      <c r="T244" s="233"/>
      <c r="U244" s="227"/>
      <c r="V244" s="227">
        <f>SUM(V245:V262)</f>
        <v>0</v>
      </c>
      <c r="W244" s="227"/>
      <c r="X244" s="227"/>
      <c r="Y244" s="227"/>
      <c r="AG244" t="s">
        <v>203</v>
      </c>
    </row>
    <row r="245" spans="1:60" ht="22.5" outlineLevel="1" x14ac:dyDescent="0.2">
      <c r="A245" s="235">
        <v>19</v>
      </c>
      <c r="B245" s="236" t="s">
        <v>453</v>
      </c>
      <c r="C245" s="246" t="s">
        <v>454</v>
      </c>
      <c r="D245" s="237" t="s">
        <v>235</v>
      </c>
      <c r="E245" s="238">
        <v>986.07</v>
      </c>
      <c r="F245" s="239"/>
      <c r="G245" s="240">
        <f>ROUND(E245*F245,2)</f>
        <v>0</v>
      </c>
      <c r="H245" s="239"/>
      <c r="I245" s="240">
        <f>ROUND(E245*H245,2)</f>
        <v>0</v>
      </c>
      <c r="J245" s="239"/>
      <c r="K245" s="240">
        <f>ROUND(E245*J245,2)</f>
        <v>0</v>
      </c>
      <c r="L245" s="240">
        <v>12</v>
      </c>
      <c r="M245" s="240">
        <f>G245*(1+L245/100)</f>
        <v>0</v>
      </c>
      <c r="N245" s="238">
        <v>0</v>
      </c>
      <c r="O245" s="238">
        <f>ROUND(E245*N245,2)</f>
        <v>0</v>
      </c>
      <c r="P245" s="238">
        <v>0</v>
      </c>
      <c r="Q245" s="238">
        <f>ROUND(E245*P245,2)</f>
        <v>0</v>
      </c>
      <c r="R245" s="240"/>
      <c r="S245" s="240" t="s">
        <v>236</v>
      </c>
      <c r="T245" s="241" t="s">
        <v>237</v>
      </c>
      <c r="U245" s="224">
        <v>0</v>
      </c>
      <c r="V245" s="224">
        <f>ROUND(E245*U245,2)</f>
        <v>0</v>
      </c>
      <c r="W245" s="224"/>
      <c r="X245" s="224" t="s">
        <v>238</v>
      </c>
      <c r="Y245" s="224" t="s">
        <v>210</v>
      </c>
      <c r="Z245" s="214"/>
      <c r="AA245" s="214"/>
      <c r="AB245" s="214"/>
      <c r="AC245" s="214"/>
      <c r="AD245" s="214"/>
      <c r="AE245" s="214"/>
      <c r="AF245" s="214"/>
      <c r="AG245" s="214" t="s">
        <v>239</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2" x14ac:dyDescent="0.2">
      <c r="A246" s="221"/>
      <c r="B246" s="222"/>
      <c r="C246" s="249" t="s">
        <v>455</v>
      </c>
      <c r="D246" s="225"/>
      <c r="E246" s="226"/>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222</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3" x14ac:dyDescent="0.2">
      <c r="A247" s="221"/>
      <c r="B247" s="222"/>
      <c r="C247" s="249" t="s">
        <v>699</v>
      </c>
      <c r="D247" s="225"/>
      <c r="E247" s="226"/>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222</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21"/>
      <c r="B248" s="222"/>
      <c r="C248" s="249" t="s">
        <v>700</v>
      </c>
      <c r="D248" s="225"/>
      <c r="E248" s="226">
        <v>986.07</v>
      </c>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222</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ht="22.5" outlineLevel="1" x14ac:dyDescent="0.2">
      <c r="A249" s="235">
        <v>20</v>
      </c>
      <c r="B249" s="236" t="s">
        <v>459</v>
      </c>
      <c r="C249" s="246" t="s">
        <v>460</v>
      </c>
      <c r="D249" s="237" t="s">
        <v>235</v>
      </c>
      <c r="E249" s="238">
        <v>59164.2</v>
      </c>
      <c r="F249" s="239"/>
      <c r="G249" s="240">
        <f>ROUND(E249*F249,2)</f>
        <v>0</v>
      </c>
      <c r="H249" s="239"/>
      <c r="I249" s="240">
        <f>ROUND(E249*H249,2)</f>
        <v>0</v>
      </c>
      <c r="J249" s="239"/>
      <c r="K249" s="240">
        <f>ROUND(E249*J249,2)</f>
        <v>0</v>
      </c>
      <c r="L249" s="240">
        <v>12</v>
      </c>
      <c r="M249" s="240">
        <f>G249*(1+L249/100)</f>
        <v>0</v>
      </c>
      <c r="N249" s="238">
        <v>0</v>
      </c>
      <c r="O249" s="238">
        <f>ROUND(E249*N249,2)</f>
        <v>0</v>
      </c>
      <c r="P249" s="238">
        <v>0</v>
      </c>
      <c r="Q249" s="238">
        <f>ROUND(E249*P249,2)</f>
        <v>0</v>
      </c>
      <c r="R249" s="240"/>
      <c r="S249" s="240" t="s">
        <v>236</v>
      </c>
      <c r="T249" s="241" t="s">
        <v>237</v>
      </c>
      <c r="U249" s="224">
        <v>0</v>
      </c>
      <c r="V249" s="224">
        <f>ROUND(E249*U249,2)</f>
        <v>0</v>
      </c>
      <c r="W249" s="224"/>
      <c r="X249" s="224" t="s">
        <v>238</v>
      </c>
      <c r="Y249" s="224" t="s">
        <v>210</v>
      </c>
      <c r="Z249" s="214"/>
      <c r="AA249" s="214"/>
      <c r="AB249" s="214"/>
      <c r="AC249" s="214"/>
      <c r="AD249" s="214"/>
      <c r="AE249" s="214"/>
      <c r="AF249" s="214"/>
      <c r="AG249" s="214" t="s">
        <v>239</v>
      </c>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2" x14ac:dyDescent="0.2">
      <c r="A250" s="221"/>
      <c r="B250" s="222"/>
      <c r="C250" s="249" t="s">
        <v>701</v>
      </c>
      <c r="D250" s="225"/>
      <c r="E250" s="226"/>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222</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49" t="s">
        <v>702</v>
      </c>
      <c r="D251" s="225"/>
      <c r="E251" s="226">
        <v>59164.2</v>
      </c>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222</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ht="22.5" outlineLevel="1" x14ac:dyDescent="0.2">
      <c r="A252" s="253">
        <v>21</v>
      </c>
      <c r="B252" s="254" t="s">
        <v>463</v>
      </c>
      <c r="C252" s="260" t="s">
        <v>464</v>
      </c>
      <c r="D252" s="255" t="s">
        <v>235</v>
      </c>
      <c r="E252" s="256">
        <v>986.07</v>
      </c>
      <c r="F252" s="257"/>
      <c r="G252" s="258">
        <f>ROUND(E252*F252,2)</f>
        <v>0</v>
      </c>
      <c r="H252" s="257"/>
      <c r="I252" s="258">
        <f>ROUND(E252*H252,2)</f>
        <v>0</v>
      </c>
      <c r="J252" s="257"/>
      <c r="K252" s="258">
        <f>ROUND(E252*J252,2)</f>
        <v>0</v>
      </c>
      <c r="L252" s="258">
        <v>12</v>
      </c>
      <c r="M252" s="258">
        <f>G252*(1+L252/100)</f>
        <v>0</v>
      </c>
      <c r="N252" s="256">
        <v>0</v>
      </c>
      <c r="O252" s="256">
        <f>ROUND(E252*N252,2)</f>
        <v>0</v>
      </c>
      <c r="P252" s="256">
        <v>0</v>
      </c>
      <c r="Q252" s="256">
        <f>ROUND(E252*P252,2)</f>
        <v>0</v>
      </c>
      <c r="R252" s="258"/>
      <c r="S252" s="258" t="s">
        <v>236</v>
      </c>
      <c r="T252" s="259" t="s">
        <v>237</v>
      </c>
      <c r="U252" s="224">
        <v>0</v>
      </c>
      <c r="V252" s="224">
        <f>ROUND(E252*U252,2)</f>
        <v>0</v>
      </c>
      <c r="W252" s="224"/>
      <c r="X252" s="224" t="s">
        <v>238</v>
      </c>
      <c r="Y252" s="224" t="s">
        <v>210</v>
      </c>
      <c r="Z252" s="214"/>
      <c r="AA252" s="214"/>
      <c r="AB252" s="214"/>
      <c r="AC252" s="214"/>
      <c r="AD252" s="214"/>
      <c r="AE252" s="214"/>
      <c r="AF252" s="214"/>
      <c r="AG252" s="214" t="s">
        <v>239</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1" x14ac:dyDescent="0.2">
      <c r="A253" s="253">
        <v>22</v>
      </c>
      <c r="B253" s="254" t="s">
        <v>465</v>
      </c>
      <c r="C253" s="260" t="s">
        <v>466</v>
      </c>
      <c r="D253" s="255" t="s">
        <v>235</v>
      </c>
      <c r="E253" s="256">
        <v>986.07</v>
      </c>
      <c r="F253" s="257"/>
      <c r="G253" s="258">
        <f>ROUND(E253*F253,2)</f>
        <v>0</v>
      </c>
      <c r="H253" s="257"/>
      <c r="I253" s="258">
        <f>ROUND(E253*H253,2)</f>
        <v>0</v>
      </c>
      <c r="J253" s="257"/>
      <c r="K253" s="258">
        <f>ROUND(E253*J253,2)</f>
        <v>0</v>
      </c>
      <c r="L253" s="258">
        <v>12</v>
      </c>
      <c r="M253" s="258">
        <f>G253*(1+L253/100)</f>
        <v>0</v>
      </c>
      <c r="N253" s="256">
        <v>0</v>
      </c>
      <c r="O253" s="256">
        <f>ROUND(E253*N253,2)</f>
        <v>0</v>
      </c>
      <c r="P253" s="256">
        <v>0</v>
      </c>
      <c r="Q253" s="256">
        <f>ROUND(E253*P253,2)</f>
        <v>0</v>
      </c>
      <c r="R253" s="258"/>
      <c r="S253" s="258" t="s">
        <v>236</v>
      </c>
      <c r="T253" s="259" t="s">
        <v>237</v>
      </c>
      <c r="U253" s="224">
        <v>0</v>
      </c>
      <c r="V253" s="224">
        <f>ROUND(E253*U253,2)</f>
        <v>0</v>
      </c>
      <c r="W253" s="224"/>
      <c r="X253" s="224" t="s">
        <v>238</v>
      </c>
      <c r="Y253" s="224" t="s">
        <v>210</v>
      </c>
      <c r="Z253" s="214"/>
      <c r="AA253" s="214"/>
      <c r="AB253" s="214"/>
      <c r="AC253" s="214"/>
      <c r="AD253" s="214"/>
      <c r="AE253" s="214"/>
      <c r="AF253" s="214"/>
      <c r="AG253" s="214" t="s">
        <v>239</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ht="22.5" outlineLevel="1" x14ac:dyDescent="0.2">
      <c r="A254" s="235">
        <v>23</v>
      </c>
      <c r="B254" s="236" t="s">
        <v>467</v>
      </c>
      <c r="C254" s="246" t="s">
        <v>468</v>
      </c>
      <c r="D254" s="237" t="s">
        <v>235</v>
      </c>
      <c r="E254" s="238">
        <v>59164.2</v>
      </c>
      <c r="F254" s="239"/>
      <c r="G254" s="240">
        <f>ROUND(E254*F254,2)</f>
        <v>0</v>
      </c>
      <c r="H254" s="239"/>
      <c r="I254" s="240">
        <f>ROUND(E254*H254,2)</f>
        <v>0</v>
      </c>
      <c r="J254" s="239"/>
      <c r="K254" s="240">
        <f>ROUND(E254*J254,2)</f>
        <v>0</v>
      </c>
      <c r="L254" s="240">
        <v>12</v>
      </c>
      <c r="M254" s="240">
        <f>G254*(1+L254/100)</f>
        <v>0</v>
      </c>
      <c r="N254" s="238">
        <v>0</v>
      </c>
      <c r="O254" s="238">
        <f>ROUND(E254*N254,2)</f>
        <v>0</v>
      </c>
      <c r="P254" s="238">
        <v>0</v>
      </c>
      <c r="Q254" s="238">
        <f>ROUND(E254*P254,2)</f>
        <v>0</v>
      </c>
      <c r="R254" s="240"/>
      <c r="S254" s="240" t="s">
        <v>236</v>
      </c>
      <c r="T254" s="241" t="s">
        <v>237</v>
      </c>
      <c r="U254" s="224">
        <v>0</v>
      </c>
      <c r="V254" s="224">
        <f>ROUND(E254*U254,2)</f>
        <v>0</v>
      </c>
      <c r="W254" s="224"/>
      <c r="X254" s="224" t="s">
        <v>238</v>
      </c>
      <c r="Y254" s="224" t="s">
        <v>210</v>
      </c>
      <c r="Z254" s="214"/>
      <c r="AA254" s="214"/>
      <c r="AB254" s="214"/>
      <c r="AC254" s="214"/>
      <c r="AD254" s="214"/>
      <c r="AE254" s="214"/>
      <c r="AF254" s="214"/>
      <c r="AG254" s="214" t="s">
        <v>239</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2" x14ac:dyDescent="0.2">
      <c r="A255" s="221"/>
      <c r="B255" s="222"/>
      <c r="C255" s="249" t="s">
        <v>701</v>
      </c>
      <c r="D255" s="225"/>
      <c r="E255" s="226"/>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222</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49" t="s">
        <v>702</v>
      </c>
      <c r="D256" s="225"/>
      <c r="E256" s="226">
        <v>59164.2</v>
      </c>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222</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1" x14ac:dyDescent="0.2">
      <c r="A257" s="253">
        <v>24</v>
      </c>
      <c r="B257" s="254" t="s">
        <v>469</v>
      </c>
      <c r="C257" s="260" t="s">
        <v>470</v>
      </c>
      <c r="D257" s="255" t="s">
        <v>235</v>
      </c>
      <c r="E257" s="256">
        <v>986.07</v>
      </c>
      <c r="F257" s="257"/>
      <c r="G257" s="258">
        <f>ROUND(E257*F257,2)</f>
        <v>0</v>
      </c>
      <c r="H257" s="257"/>
      <c r="I257" s="258">
        <f>ROUND(E257*H257,2)</f>
        <v>0</v>
      </c>
      <c r="J257" s="257"/>
      <c r="K257" s="258">
        <f>ROUND(E257*J257,2)</f>
        <v>0</v>
      </c>
      <c r="L257" s="258">
        <v>12</v>
      </c>
      <c r="M257" s="258">
        <f>G257*(1+L257/100)</f>
        <v>0</v>
      </c>
      <c r="N257" s="256">
        <v>0</v>
      </c>
      <c r="O257" s="256">
        <f>ROUND(E257*N257,2)</f>
        <v>0</v>
      </c>
      <c r="P257" s="256">
        <v>0</v>
      </c>
      <c r="Q257" s="256">
        <f>ROUND(E257*P257,2)</f>
        <v>0</v>
      </c>
      <c r="R257" s="258"/>
      <c r="S257" s="258" t="s">
        <v>236</v>
      </c>
      <c r="T257" s="259" t="s">
        <v>237</v>
      </c>
      <c r="U257" s="224">
        <v>0</v>
      </c>
      <c r="V257" s="224">
        <f>ROUND(E257*U257,2)</f>
        <v>0</v>
      </c>
      <c r="W257" s="224"/>
      <c r="X257" s="224" t="s">
        <v>238</v>
      </c>
      <c r="Y257" s="224" t="s">
        <v>210</v>
      </c>
      <c r="Z257" s="214"/>
      <c r="AA257" s="214"/>
      <c r="AB257" s="214"/>
      <c r="AC257" s="214"/>
      <c r="AD257" s="214"/>
      <c r="AE257" s="214"/>
      <c r="AF257" s="214"/>
      <c r="AG257" s="214" t="s">
        <v>239</v>
      </c>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ht="22.5" outlineLevel="1" x14ac:dyDescent="0.2">
      <c r="A258" s="253">
        <v>25</v>
      </c>
      <c r="B258" s="254" t="s">
        <v>471</v>
      </c>
      <c r="C258" s="260" t="s">
        <v>472</v>
      </c>
      <c r="D258" s="255" t="s">
        <v>318</v>
      </c>
      <c r="E258" s="256">
        <v>6</v>
      </c>
      <c r="F258" s="257"/>
      <c r="G258" s="258">
        <f>ROUND(E258*F258,2)</f>
        <v>0</v>
      </c>
      <c r="H258" s="257"/>
      <c r="I258" s="258">
        <f>ROUND(E258*H258,2)</f>
        <v>0</v>
      </c>
      <c r="J258" s="257"/>
      <c r="K258" s="258">
        <f>ROUND(E258*J258,2)</f>
        <v>0</v>
      </c>
      <c r="L258" s="258">
        <v>12</v>
      </c>
      <c r="M258" s="258">
        <f>G258*(1+L258/100)</f>
        <v>0</v>
      </c>
      <c r="N258" s="256">
        <v>0</v>
      </c>
      <c r="O258" s="256">
        <f>ROUND(E258*N258,2)</f>
        <v>0</v>
      </c>
      <c r="P258" s="256">
        <v>0</v>
      </c>
      <c r="Q258" s="256">
        <f>ROUND(E258*P258,2)</f>
        <v>0</v>
      </c>
      <c r="R258" s="258"/>
      <c r="S258" s="258" t="s">
        <v>236</v>
      </c>
      <c r="T258" s="259" t="s">
        <v>237</v>
      </c>
      <c r="U258" s="224">
        <v>0</v>
      </c>
      <c r="V258" s="224">
        <f>ROUND(E258*U258,2)</f>
        <v>0</v>
      </c>
      <c r="W258" s="224"/>
      <c r="X258" s="224" t="s">
        <v>238</v>
      </c>
      <c r="Y258" s="224" t="s">
        <v>210</v>
      </c>
      <c r="Z258" s="214"/>
      <c r="AA258" s="214"/>
      <c r="AB258" s="214"/>
      <c r="AC258" s="214"/>
      <c r="AD258" s="214"/>
      <c r="AE258" s="214"/>
      <c r="AF258" s="214"/>
      <c r="AG258" s="214" t="s">
        <v>239</v>
      </c>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ht="22.5" outlineLevel="1" x14ac:dyDescent="0.2">
      <c r="A259" s="235">
        <v>26</v>
      </c>
      <c r="B259" s="236" t="s">
        <v>475</v>
      </c>
      <c r="C259" s="246" t="s">
        <v>476</v>
      </c>
      <c r="D259" s="237" t="s">
        <v>318</v>
      </c>
      <c r="E259" s="238">
        <v>360</v>
      </c>
      <c r="F259" s="239"/>
      <c r="G259" s="240">
        <f>ROUND(E259*F259,2)</f>
        <v>0</v>
      </c>
      <c r="H259" s="239"/>
      <c r="I259" s="240">
        <f>ROUND(E259*H259,2)</f>
        <v>0</v>
      </c>
      <c r="J259" s="239"/>
      <c r="K259" s="240">
        <f>ROUND(E259*J259,2)</f>
        <v>0</v>
      </c>
      <c r="L259" s="240">
        <v>12</v>
      </c>
      <c r="M259" s="240">
        <f>G259*(1+L259/100)</f>
        <v>0</v>
      </c>
      <c r="N259" s="238">
        <v>0</v>
      </c>
      <c r="O259" s="238">
        <f>ROUND(E259*N259,2)</f>
        <v>0</v>
      </c>
      <c r="P259" s="238">
        <v>0</v>
      </c>
      <c r="Q259" s="238">
        <f>ROUND(E259*P259,2)</f>
        <v>0</v>
      </c>
      <c r="R259" s="240"/>
      <c r="S259" s="240" t="s">
        <v>236</v>
      </c>
      <c r="T259" s="241" t="s">
        <v>237</v>
      </c>
      <c r="U259" s="224">
        <v>0</v>
      </c>
      <c r="V259" s="224">
        <f>ROUND(E259*U259,2)</f>
        <v>0</v>
      </c>
      <c r="W259" s="224"/>
      <c r="X259" s="224" t="s">
        <v>238</v>
      </c>
      <c r="Y259" s="224" t="s">
        <v>210</v>
      </c>
      <c r="Z259" s="214"/>
      <c r="AA259" s="214"/>
      <c r="AB259" s="214"/>
      <c r="AC259" s="214"/>
      <c r="AD259" s="214"/>
      <c r="AE259" s="214"/>
      <c r="AF259" s="214"/>
      <c r="AG259" s="214" t="s">
        <v>239</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2" x14ac:dyDescent="0.2">
      <c r="A260" s="221"/>
      <c r="B260" s="222"/>
      <c r="C260" s="249" t="s">
        <v>703</v>
      </c>
      <c r="D260" s="225"/>
      <c r="E260" s="226"/>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222</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49" t="s">
        <v>704</v>
      </c>
      <c r="D261" s="225"/>
      <c r="E261" s="226">
        <v>360</v>
      </c>
      <c r="F261" s="224"/>
      <c r="G261" s="224"/>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222</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ht="22.5" outlineLevel="1" x14ac:dyDescent="0.2">
      <c r="A262" s="253">
        <v>27</v>
      </c>
      <c r="B262" s="254" t="s">
        <v>479</v>
      </c>
      <c r="C262" s="260" t="s">
        <v>480</v>
      </c>
      <c r="D262" s="255" t="s">
        <v>318</v>
      </c>
      <c r="E262" s="256">
        <v>6</v>
      </c>
      <c r="F262" s="257"/>
      <c r="G262" s="258">
        <f>ROUND(E262*F262,2)</f>
        <v>0</v>
      </c>
      <c r="H262" s="257"/>
      <c r="I262" s="258">
        <f>ROUND(E262*H262,2)</f>
        <v>0</v>
      </c>
      <c r="J262" s="257"/>
      <c r="K262" s="258">
        <f>ROUND(E262*J262,2)</f>
        <v>0</v>
      </c>
      <c r="L262" s="258">
        <v>12</v>
      </c>
      <c r="M262" s="258">
        <f>G262*(1+L262/100)</f>
        <v>0</v>
      </c>
      <c r="N262" s="256">
        <v>0</v>
      </c>
      <c r="O262" s="256">
        <f>ROUND(E262*N262,2)</f>
        <v>0</v>
      </c>
      <c r="P262" s="256">
        <v>0</v>
      </c>
      <c r="Q262" s="256">
        <f>ROUND(E262*P262,2)</f>
        <v>0</v>
      </c>
      <c r="R262" s="258"/>
      <c r="S262" s="258" t="s">
        <v>236</v>
      </c>
      <c r="T262" s="259" t="s">
        <v>237</v>
      </c>
      <c r="U262" s="224">
        <v>0</v>
      </c>
      <c r="V262" s="224">
        <f>ROUND(E262*U262,2)</f>
        <v>0</v>
      </c>
      <c r="W262" s="224"/>
      <c r="X262" s="224" t="s">
        <v>238</v>
      </c>
      <c r="Y262" s="224" t="s">
        <v>210</v>
      </c>
      <c r="Z262" s="214"/>
      <c r="AA262" s="214"/>
      <c r="AB262" s="214"/>
      <c r="AC262" s="214"/>
      <c r="AD262" s="214"/>
      <c r="AE262" s="214"/>
      <c r="AF262" s="214"/>
      <c r="AG262" s="214" t="s">
        <v>239</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x14ac:dyDescent="0.2">
      <c r="A263" s="228" t="s">
        <v>202</v>
      </c>
      <c r="B263" s="229" t="s">
        <v>158</v>
      </c>
      <c r="C263" s="245" t="s">
        <v>159</v>
      </c>
      <c r="D263" s="230"/>
      <c r="E263" s="231"/>
      <c r="F263" s="232"/>
      <c r="G263" s="232">
        <f>SUMIF(AG264:AG266,"&lt;&gt;NOR",G264:G266)</f>
        <v>0</v>
      </c>
      <c r="H263" s="232"/>
      <c r="I263" s="232">
        <f>SUM(I264:I266)</f>
        <v>0</v>
      </c>
      <c r="J263" s="232"/>
      <c r="K263" s="232">
        <f>SUM(K264:K266)</f>
        <v>0</v>
      </c>
      <c r="L263" s="232"/>
      <c r="M263" s="232">
        <f>SUM(M264:M266)</f>
        <v>0</v>
      </c>
      <c r="N263" s="231"/>
      <c r="O263" s="231">
        <f>SUM(O264:O266)</f>
        <v>0</v>
      </c>
      <c r="P263" s="231"/>
      <c r="Q263" s="231">
        <f>SUM(Q264:Q266)</f>
        <v>0</v>
      </c>
      <c r="R263" s="232"/>
      <c r="S263" s="232"/>
      <c r="T263" s="233"/>
      <c r="U263" s="227"/>
      <c r="V263" s="227">
        <f>SUM(V264:V266)</f>
        <v>0</v>
      </c>
      <c r="W263" s="227"/>
      <c r="X263" s="227"/>
      <c r="Y263" s="227"/>
      <c r="AG263" t="s">
        <v>203</v>
      </c>
    </row>
    <row r="264" spans="1:60" outlineLevel="1" x14ac:dyDescent="0.2">
      <c r="A264" s="253">
        <v>28</v>
      </c>
      <c r="B264" s="254" t="s">
        <v>313</v>
      </c>
      <c r="C264" s="260" t="s">
        <v>314</v>
      </c>
      <c r="D264" s="255" t="s">
        <v>228</v>
      </c>
      <c r="E264" s="256">
        <v>1</v>
      </c>
      <c r="F264" s="257"/>
      <c r="G264" s="258">
        <f>ROUND(E264*F264,2)</f>
        <v>0</v>
      </c>
      <c r="H264" s="257"/>
      <c r="I264" s="258">
        <f>ROUND(E264*H264,2)</f>
        <v>0</v>
      </c>
      <c r="J264" s="257"/>
      <c r="K264" s="258">
        <f>ROUND(E264*J264,2)</f>
        <v>0</v>
      </c>
      <c r="L264" s="258">
        <v>12</v>
      </c>
      <c r="M264" s="258">
        <f>G264*(1+L264/100)</f>
        <v>0</v>
      </c>
      <c r="N264" s="256">
        <v>0</v>
      </c>
      <c r="O264" s="256">
        <f>ROUND(E264*N264,2)</f>
        <v>0</v>
      </c>
      <c r="P264" s="256">
        <v>0</v>
      </c>
      <c r="Q264" s="256">
        <f>ROUND(E264*P264,2)</f>
        <v>0</v>
      </c>
      <c r="R264" s="258"/>
      <c r="S264" s="258" t="s">
        <v>229</v>
      </c>
      <c r="T264" s="259" t="s">
        <v>208</v>
      </c>
      <c r="U264" s="224">
        <v>0</v>
      </c>
      <c r="V264" s="224">
        <f>ROUND(E264*U264,2)</f>
        <v>0</v>
      </c>
      <c r="W264" s="224"/>
      <c r="X264" s="224" t="s">
        <v>238</v>
      </c>
      <c r="Y264" s="224" t="s">
        <v>210</v>
      </c>
      <c r="Z264" s="214"/>
      <c r="AA264" s="214"/>
      <c r="AB264" s="214"/>
      <c r="AC264" s="214"/>
      <c r="AD264" s="214"/>
      <c r="AE264" s="214"/>
      <c r="AF264" s="214"/>
      <c r="AG264" s="214" t="s">
        <v>315</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1" x14ac:dyDescent="0.2">
      <c r="A265" s="235">
        <v>29</v>
      </c>
      <c r="B265" s="236" t="s">
        <v>481</v>
      </c>
      <c r="C265" s="246" t="s">
        <v>482</v>
      </c>
      <c r="D265" s="237" t="s">
        <v>228</v>
      </c>
      <c r="E265" s="238">
        <v>1</v>
      </c>
      <c r="F265" s="239"/>
      <c r="G265" s="240">
        <f>ROUND(E265*F265,2)</f>
        <v>0</v>
      </c>
      <c r="H265" s="239"/>
      <c r="I265" s="240">
        <f>ROUND(E265*H265,2)</f>
        <v>0</v>
      </c>
      <c r="J265" s="239"/>
      <c r="K265" s="240">
        <f>ROUND(E265*J265,2)</f>
        <v>0</v>
      </c>
      <c r="L265" s="240">
        <v>12</v>
      </c>
      <c r="M265" s="240">
        <f>G265*(1+L265/100)</f>
        <v>0</v>
      </c>
      <c r="N265" s="238">
        <v>0</v>
      </c>
      <c r="O265" s="238">
        <f>ROUND(E265*N265,2)</f>
        <v>0</v>
      </c>
      <c r="P265" s="238">
        <v>0</v>
      </c>
      <c r="Q265" s="238">
        <f>ROUND(E265*P265,2)</f>
        <v>0</v>
      </c>
      <c r="R265" s="240"/>
      <c r="S265" s="240" t="s">
        <v>229</v>
      </c>
      <c r="T265" s="241" t="s">
        <v>208</v>
      </c>
      <c r="U265" s="224">
        <v>0</v>
      </c>
      <c r="V265" s="224">
        <f>ROUND(E265*U265,2)</f>
        <v>0</v>
      </c>
      <c r="W265" s="224"/>
      <c r="X265" s="224" t="s">
        <v>238</v>
      </c>
      <c r="Y265" s="224" t="s">
        <v>210</v>
      </c>
      <c r="Z265" s="214"/>
      <c r="AA265" s="214"/>
      <c r="AB265" s="214"/>
      <c r="AC265" s="214"/>
      <c r="AD265" s="214"/>
      <c r="AE265" s="214"/>
      <c r="AF265" s="214"/>
      <c r="AG265" s="214" t="s">
        <v>315</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2" x14ac:dyDescent="0.2">
      <c r="A266" s="221"/>
      <c r="B266" s="222"/>
      <c r="C266" s="247" t="s">
        <v>483</v>
      </c>
      <c r="D266" s="242"/>
      <c r="E266" s="242"/>
      <c r="F266" s="242"/>
      <c r="G266" s="242"/>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213</v>
      </c>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x14ac:dyDescent="0.2">
      <c r="A267" s="228" t="s">
        <v>202</v>
      </c>
      <c r="B267" s="229" t="s">
        <v>162</v>
      </c>
      <c r="C267" s="245" t="s">
        <v>163</v>
      </c>
      <c r="D267" s="230"/>
      <c r="E267" s="231"/>
      <c r="F267" s="232"/>
      <c r="G267" s="232">
        <f>SUMIF(AG268:AG269,"&lt;&gt;NOR",G268:G269)</f>
        <v>0</v>
      </c>
      <c r="H267" s="232"/>
      <c r="I267" s="232">
        <f>SUM(I268:I269)</f>
        <v>0</v>
      </c>
      <c r="J267" s="232"/>
      <c r="K267" s="232">
        <f>SUM(K268:K269)</f>
        <v>0</v>
      </c>
      <c r="L267" s="232"/>
      <c r="M267" s="232">
        <f>SUM(M268:M269)</f>
        <v>0</v>
      </c>
      <c r="N267" s="231"/>
      <c r="O267" s="231">
        <f>SUM(O268:O269)</f>
        <v>0</v>
      </c>
      <c r="P267" s="231"/>
      <c r="Q267" s="231">
        <f>SUM(Q268:Q269)</f>
        <v>0</v>
      </c>
      <c r="R267" s="232"/>
      <c r="S267" s="232"/>
      <c r="T267" s="233"/>
      <c r="U267" s="227"/>
      <c r="V267" s="227">
        <f>SUM(V268:V269)</f>
        <v>0</v>
      </c>
      <c r="W267" s="227"/>
      <c r="X267" s="227"/>
      <c r="Y267" s="227"/>
      <c r="AG267" t="s">
        <v>203</v>
      </c>
    </row>
    <row r="268" spans="1:60" ht="33.75" outlineLevel="1" x14ac:dyDescent="0.2">
      <c r="A268" s="235">
        <v>30</v>
      </c>
      <c r="B268" s="236" t="s">
        <v>484</v>
      </c>
      <c r="C268" s="246" t="s">
        <v>485</v>
      </c>
      <c r="D268" s="237" t="s">
        <v>347</v>
      </c>
      <c r="E268" s="238">
        <v>9.0449999999999999</v>
      </c>
      <c r="F268" s="239"/>
      <c r="G268" s="240">
        <f>ROUND(E268*F268,2)</f>
        <v>0</v>
      </c>
      <c r="H268" s="239"/>
      <c r="I268" s="240">
        <f>ROUND(E268*H268,2)</f>
        <v>0</v>
      </c>
      <c r="J268" s="239"/>
      <c r="K268" s="240">
        <f>ROUND(E268*J268,2)</f>
        <v>0</v>
      </c>
      <c r="L268" s="240">
        <v>12</v>
      </c>
      <c r="M268" s="240">
        <f>G268*(1+L268/100)</f>
        <v>0</v>
      </c>
      <c r="N268" s="238">
        <v>0</v>
      </c>
      <c r="O268" s="238">
        <f>ROUND(E268*N268,2)</f>
        <v>0</v>
      </c>
      <c r="P268" s="238">
        <v>0</v>
      </c>
      <c r="Q268" s="238">
        <f>ROUND(E268*P268,2)</f>
        <v>0</v>
      </c>
      <c r="R268" s="240"/>
      <c r="S268" s="240" t="s">
        <v>236</v>
      </c>
      <c r="T268" s="241" t="s">
        <v>237</v>
      </c>
      <c r="U268" s="224">
        <v>0</v>
      </c>
      <c r="V268" s="224">
        <f>ROUND(E268*U268,2)</f>
        <v>0</v>
      </c>
      <c r="W268" s="224"/>
      <c r="X268" s="224" t="s">
        <v>238</v>
      </c>
      <c r="Y268" s="224" t="s">
        <v>210</v>
      </c>
      <c r="Z268" s="214"/>
      <c r="AA268" s="214"/>
      <c r="AB268" s="214"/>
      <c r="AC268" s="214"/>
      <c r="AD268" s="214"/>
      <c r="AE268" s="214"/>
      <c r="AF268" s="214"/>
      <c r="AG268" s="214" t="s">
        <v>239</v>
      </c>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2" x14ac:dyDescent="0.2">
      <c r="A269" s="221"/>
      <c r="B269" s="222"/>
      <c r="C269" s="247" t="s">
        <v>486</v>
      </c>
      <c r="D269" s="242"/>
      <c r="E269" s="242"/>
      <c r="F269" s="242"/>
      <c r="G269" s="242"/>
      <c r="H269" s="224"/>
      <c r="I269" s="224"/>
      <c r="J269" s="224"/>
      <c r="K269" s="224"/>
      <c r="L269" s="224"/>
      <c r="M269" s="224"/>
      <c r="N269" s="223"/>
      <c r="O269" s="223"/>
      <c r="P269" s="223"/>
      <c r="Q269" s="223"/>
      <c r="R269" s="224"/>
      <c r="S269" s="224"/>
      <c r="T269" s="224"/>
      <c r="U269" s="224"/>
      <c r="V269" s="224"/>
      <c r="W269" s="224"/>
      <c r="X269" s="224"/>
      <c r="Y269" s="224"/>
      <c r="Z269" s="214"/>
      <c r="AA269" s="214"/>
      <c r="AB269" s="214"/>
      <c r="AC269" s="214"/>
      <c r="AD269" s="214"/>
      <c r="AE269" s="214"/>
      <c r="AF269" s="214"/>
      <c r="AG269" s="214" t="s">
        <v>213</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x14ac:dyDescent="0.2">
      <c r="A270" s="228" t="s">
        <v>202</v>
      </c>
      <c r="B270" s="229" t="s">
        <v>170</v>
      </c>
      <c r="C270" s="245" t="s">
        <v>171</v>
      </c>
      <c r="D270" s="230"/>
      <c r="E270" s="231"/>
      <c r="F270" s="232"/>
      <c r="G270" s="232">
        <f>SUMIF(AG271:AG362,"&lt;&gt;NOR",G271:G362)</f>
        <v>0</v>
      </c>
      <c r="H270" s="232"/>
      <c r="I270" s="232">
        <f>SUM(I271:I362)</f>
        <v>0</v>
      </c>
      <c r="J270" s="232"/>
      <c r="K270" s="232">
        <f>SUM(K271:K362)</f>
        <v>0</v>
      </c>
      <c r="L270" s="232"/>
      <c r="M270" s="232">
        <f>SUM(M271:M362)</f>
        <v>0</v>
      </c>
      <c r="N270" s="231"/>
      <c r="O270" s="231">
        <f>SUM(O271:O362)</f>
        <v>0.21</v>
      </c>
      <c r="P270" s="231"/>
      <c r="Q270" s="231">
        <f>SUM(Q271:Q362)</f>
        <v>0.01</v>
      </c>
      <c r="R270" s="232"/>
      <c r="S270" s="232"/>
      <c r="T270" s="233"/>
      <c r="U270" s="227"/>
      <c r="V270" s="227">
        <f>SUM(V271:V362)</f>
        <v>0</v>
      </c>
      <c r="W270" s="227"/>
      <c r="X270" s="227"/>
      <c r="Y270" s="227"/>
      <c r="AG270" t="s">
        <v>203</v>
      </c>
    </row>
    <row r="271" spans="1:60" outlineLevel="1" x14ac:dyDescent="0.2">
      <c r="A271" s="235">
        <v>31</v>
      </c>
      <c r="B271" s="236" t="s">
        <v>487</v>
      </c>
      <c r="C271" s="246" t="s">
        <v>488</v>
      </c>
      <c r="D271" s="237" t="s">
        <v>235</v>
      </c>
      <c r="E271" s="238">
        <v>614.82100000000003</v>
      </c>
      <c r="F271" s="239"/>
      <c r="G271" s="240">
        <f>ROUND(E271*F271,2)</f>
        <v>0</v>
      </c>
      <c r="H271" s="239"/>
      <c r="I271" s="240">
        <f>ROUND(E271*H271,2)</f>
        <v>0</v>
      </c>
      <c r="J271" s="239"/>
      <c r="K271" s="240">
        <f>ROUND(E271*J271,2)</f>
        <v>0</v>
      </c>
      <c r="L271" s="240">
        <v>12</v>
      </c>
      <c r="M271" s="240">
        <f>G271*(1+L271/100)</f>
        <v>0</v>
      </c>
      <c r="N271" s="238">
        <v>0</v>
      </c>
      <c r="O271" s="238">
        <f>ROUND(E271*N271,2)</f>
        <v>0</v>
      </c>
      <c r="P271" s="238">
        <v>0</v>
      </c>
      <c r="Q271" s="238">
        <f>ROUND(E271*P271,2)</f>
        <v>0</v>
      </c>
      <c r="R271" s="240"/>
      <c r="S271" s="240" t="s">
        <v>236</v>
      </c>
      <c r="T271" s="241" t="s">
        <v>237</v>
      </c>
      <c r="U271" s="224">
        <v>0</v>
      </c>
      <c r="V271" s="224">
        <f>ROUND(E271*U271,2)</f>
        <v>0</v>
      </c>
      <c r="W271" s="224"/>
      <c r="X271" s="224" t="s">
        <v>238</v>
      </c>
      <c r="Y271" s="224" t="s">
        <v>210</v>
      </c>
      <c r="Z271" s="214"/>
      <c r="AA271" s="214"/>
      <c r="AB271" s="214"/>
      <c r="AC271" s="214"/>
      <c r="AD271" s="214"/>
      <c r="AE271" s="214"/>
      <c r="AF271" s="214"/>
      <c r="AG271" s="214" t="s">
        <v>319</v>
      </c>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2" x14ac:dyDescent="0.2">
      <c r="A272" s="221"/>
      <c r="B272" s="222"/>
      <c r="C272" s="249" t="s">
        <v>489</v>
      </c>
      <c r="D272" s="225"/>
      <c r="E272" s="226"/>
      <c r="F272" s="224"/>
      <c r="G272" s="224"/>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222</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3" x14ac:dyDescent="0.2">
      <c r="A273" s="221"/>
      <c r="B273" s="222"/>
      <c r="C273" s="249" t="s">
        <v>490</v>
      </c>
      <c r="D273" s="225"/>
      <c r="E273" s="226"/>
      <c r="F273" s="224"/>
      <c r="G273" s="224"/>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222</v>
      </c>
      <c r="AH273" s="214">
        <v>0</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3" x14ac:dyDescent="0.2">
      <c r="A274" s="221"/>
      <c r="B274" s="222"/>
      <c r="C274" s="249" t="s">
        <v>705</v>
      </c>
      <c r="D274" s="225"/>
      <c r="E274" s="226"/>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222</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49" t="s">
        <v>492</v>
      </c>
      <c r="D275" s="225"/>
      <c r="E275" s="226"/>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222</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49" t="s">
        <v>706</v>
      </c>
      <c r="D276" s="225"/>
      <c r="E276" s="226"/>
      <c r="F276" s="224"/>
      <c r="G276" s="224"/>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222</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3" x14ac:dyDescent="0.2">
      <c r="A277" s="221"/>
      <c r="B277" s="222"/>
      <c r="C277" s="249" t="s">
        <v>494</v>
      </c>
      <c r="D277" s="225"/>
      <c r="E277" s="226"/>
      <c r="F277" s="224"/>
      <c r="G277" s="224"/>
      <c r="H277" s="224"/>
      <c r="I277" s="224"/>
      <c r="J277" s="224"/>
      <c r="K277" s="224"/>
      <c r="L277" s="224"/>
      <c r="M277" s="224"/>
      <c r="N277" s="223"/>
      <c r="O277" s="223"/>
      <c r="P277" s="223"/>
      <c r="Q277" s="223"/>
      <c r="R277" s="224"/>
      <c r="S277" s="224"/>
      <c r="T277" s="224"/>
      <c r="U277" s="224"/>
      <c r="V277" s="224"/>
      <c r="W277" s="224"/>
      <c r="X277" s="224"/>
      <c r="Y277" s="224"/>
      <c r="Z277" s="214"/>
      <c r="AA277" s="214"/>
      <c r="AB277" s="214"/>
      <c r="AC277" s="214"/>
      <c r="AD277" s="214"/>
      <c r="AE277" s="214"/>
      <c r="AF277" s="214"/>
      <c r="AG277" s="214" t="s">
        <v>222</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3" x14ac:dyDescent="0.2">
      <c r="A278" s="221"/>
      <c r="B278" s="222"/>
      <c r="C278" s="249" t="s">
        <v>707</v>
      </c>
      <c r="D278" s="225"/>
      <c r="E278" s="226"/>
      <c r="F278" s="224"/>
      <c r="G278" s="224"/>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222</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x14ac:dyDescent="0.2">
      <c r="A279" s="221"/>
      <c r="B279" s="222"/>
      <c r="C279" s="249" t="s">
        <v>496</v>
      </c>
      <c r="D279" s="225"/>
      <c r="E279" s="226"/>
      <c r="F279" s="224"/>
      <c r="G279" s="224"/>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222</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3" x14ac:dyDescent="0.2">
      <c r="A280" s="221"/>
      <c r="B280" s="222"/>
      <c r="C280" s="249" t="s">
        <v>708</v>
      </c>
      <c r="D280" s="225"/>
      <c r="E280" s="226"/>
      <c r="F280" s="224"/>
      <c r="G280" s="224"/>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222</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3" x14ac:dyDescent="0.2">
      <c r="A281" s="221"/>
      <c r="B281" s="222"/>
      <c r="C281" s="249" t="s">
        <v>498</v>
      </c>
      <c r="D281" s="225"/>
      <c r="E281" s="226"/>
      <c r="F281" s="224"/>
      <c r="G281" s="224"/>
      <c r="H281" s="224"/>
      <c r="I281" s="224"/>
      <c r="J281" s="224"/>
      <c r="K281" s="224"/>
      <c r="L281" s="224"/>
      <c r="M281" s="224"/>
      <c r="N281" s="223"/>
      <c r="O281" s="223"/>
      <c r="P281" s="223"/>
      <c r="Q281" s="223"/>
      <c r="R281" s="224"/>
      <c r="S281" s="224"/>
      <c r="T281" s="224"/>
      <c r="U281" s="224"/>
      <c r="V281" s="224"/>
      <c r="W281" s="224"/>
      <c r="X281" s="224"/>
      <c r="Y281" s="224"/>
      <c r="Z281" s="214"/>
      <c r="AA281" s="214"/>
      <c r="AB281" s="214"/>
      <c r="AC281" s="214"/>
      <c r="AD281" s="214"/>
      <c r="AE281" s="214"/>
      <c r="AF281" s="214"/>
      <c r="AG281" s="214" t="s">
        <v>222</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3" x14ac:dyDescent="0.2">
      <c r="A282" s="221"/>
      <c r="B282" s="222"/>
      <c r="C282" s="249" t="s">
        <v>709</v>
      </c>
      <c r="D282" s="225"/>
      <c r="E282" s="226"/>
      <c r="F282" s="224"/>
      <c r="G282" s="224"/>
      <c r="H282" s="224"/>
      <c r="I282" s="224"/>
      <c r="J282" s="224"/>
      <c r="K282" s="224"/>
      <c r="L282" s="224"/>
      <c r="M282" s="224"/>
      <c r="N282" s="223"/>
      <c r="O282" s="223"/>
      <c r="P282" s="223"/>
      <c r="Q282" s="223"/>
      <c r="R282" s="224"/>
      <c r="S282" s="224"/>
      <c r="T282" s="224"/>
      <c r="U282" s="224"/>
      <c r="V282" s="224"/>
      <c r="W282" s="224"/>
      <c r="X282" s="224"/>
      <c r="Y282" s="224"/>
      <c r="Z282" s="214"/>
      <c r="AA282" s="214"/>
      <c r="AB282" s="214"/>
      <c r="AC282" s="214"/>
      <c r="AD282" s="214"/>
      <c r="AE282" s="214"/>
      <c r="AF282" s="214"/>
      <c r="AG282" s="214" t="s">
        <v>222</v>
      </c>
      <c r="AH282" s="214">
        <v>0</v>
      </c>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3" x14ac:dyDescent="0.2">
      <c r="A283" s="221"/>
      <c r="B283" s="222"/>
      <c r="C283" s="249" t="s">
        <v>500</v>
      </c>
      <c r="D283" s="225"/>
      <c r="E283" s="226"/>
      <c r="F283" s="224"/>
      <c r="G283" s="224"/>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222</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3" x14ac:dyDescent="0.2">
      <c r="A284" s="221"/>
      <c r="B284" s="222"/>
      <c r="C284" s="249" t="s">
        <v>710</v>
      </c>
      <c r="D284" s="225"/>
      <c r="E284" s="226"/>
      <c r="F284" s="224"/>
      <c r="G284" s="224"/>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222</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3" x14ac:dyDescent="0.2">
      <c r="A285" s="221"/>
      <c r="B285" s="222"/>
      <c r="C285" s="249" t="s">
        <v>502</v>
      </c>
      <c r="D285" s="225"/>
      <c r="E285" s="226"/>
      <c r="F285" s="224"/>
      <c r="G285" s="224"/>
      <c r="H285" s="224"/>
      <c r="I285" s="224"/>
      <c r="J285" s="224"/>
      <c r="K285" s="224"/>
      <c r="L285" s="224"/>
      <c r="M285" s="224"/>
      <c r="N285" s="223"/>
      <c r="O285" s="223"/>
      <c r="P285" s="223"/>
      <c r="Q285" s="223"/>
      <c r="R285" s="224"/>
      <c r="S285" s="224"/>
      <c r="T285" s="224"/>
      <c r="U285" s="224"/>
      <c r="V285" s="224"/>
      <c r="W285" s="224"/>
      <c r="X285" s="224"/>
      <c r="Y285" s="224"/>
      <c r="Z285" s="214"/>
      <c r="AA285" s="214"/>
      <c r="AB285" s="214"/>
      <c r="AC285" s="214"/>
      <c r="AD285" s="214"/>
      <c r="AE285" s="214"/>
      <c r="AF285" s="214"/>
      <c r="AG285" s="214" t="s">
        <v>222</v>
      </c>
      <c r="AH285" s="214">
        <v>0</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x14ac:dyDescent="0.2">
      <c r="A286" s="221"/>
      <c r="B286" s="222"/>
      <c r="C286" s="249" t="s">
        <v>711</v>
      </c>
      <c r="D286" s="225"/>
      <c r="E286" s="226"/>
      <c r="F286" s="224"/>
      <c r="G286" s="22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222</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3" x14ac:dyDescent="0.2">
      <c r="A287" s="221"/>
      <c r="B287" s="222"/>
      <c r="C287" s="249" t="s">
        <v>712</v>
      </c>
      <c r="D287" s="225"/>
      <c r="E287" s="226"/>
      <c r="F287" s="224"/>
      <c r="G287" s="224"/>
      <c r="H287" s="224"/>
      <c r="I287" s="224"/>
      <c r="J287" s="224"/>
      <c r="K287" s="224"/>
      <c r="L287" s="224"/>
      <c r="M287" s="224"/>
      <c r="N287" s="223"/>
      <c r="O287" s="223"/>
      <c r="P287" s="223"/>
      <c r="Q287" s="223"/>
      <c r="R287" s="224"/>
      <c r="S287" s="224"/>
      <c r="T287" s="224"/>
      <c r="U287" s="224"/>
      <c r="V287" s="224"/>
      <c r="W287" s="224"/>
      <c r="X287" s="224"/>
      <c r="Y287" s="224"/>
      <c r="Z287" s="214"/>
      <c r="AA287" s="214"/>
      <c r="AB287" s="214"/>
      <c r="AC287" s="214"/>
      <c r="AD287" s="214"/>
      <c r="AE287" s="214"/>
      <c r="AF287" s="214"/>
      <c r="AG287" s="214" t="s">
        <v>222</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x14ac:dyDescent="0.2">
      <c r="A288" s="221"/>
      <c r="B288" s="222"/>
      <c r="C288" s="249" t="s">
        <v>713</v>
      </c>
      <c r="D288" s="225"/>
      <c r="E288" s="226"/>
      <c r="F288" s="224"/>
      <c r="G288" s="224"/>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222</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49" t="s">
        <v>504</v>
      </c>
      <c r="D289" s="225"/>
      <c r="E289" s="226"/>
      <c r="F289" s="224"/>
      <c r="G289" s="224"/>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222</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3" x14ac:dyDescent="0.2">
      <c r="A290" s="221"/>
      <c r="B290" s="222"/>
      <c r="C290" s="249" t="s">
        <v>714</v>
      </c>
      <c r="D290" s="225"/>
      <c r="E290" s="226"/>
      <c r="F290" s="224"/>
      <c r="G290" s="224"/>
      <c r="H290" s="224"/>
      <c r="I290" s="224"/>
      <c r="J290" s="224"/>
      <c r="K290" s="224"/>
      <c r="L290" s="224"/>
      <c r="M290" s="224"/>
      <c r="N290" s="223"/>
      <c r="O290" s="223"/>
      <c r="P290" s="223"/>
      <c r="Q290" s="223"/>
      <c r="R290" s="224"/>
      <c r="S290" s="224"/>
      <c r="T290" s="224"/>
      <c r="U290" s="224"/>
      <c r="V290" s="224"/>
      <c r="W290" s="224"/>
      <c r="X290" s="224"/>
      <c r="Y290" s="224"/>
      <c r="Z290" s="214"/>
      <c r="AA290" s="214"/>
      <c r="AB290" s="214"/>
      <c r="AC290" s="214"/>
      <c r="AD290" s="214"/>
      <c r="AE290" s="214"/>
      <c r="AF290" s="214"/>
      <c r="AG290" s="214" t="s">
        <v>222</v>
      </c>
      <c r="AH290" s="214">
        <v>0</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3" x14ac:dyDescent="0.2">
      <c r="A291" s="221"/>
      <c r="B291" s="222"/>
      <c r="C291" s="249" t="s">
        <v>359</v>
      </c>
      <c r="D291" s="225"/>
      <c r="E291" s="226"/>
      <c r="F291" s="224"/>
      <c r="G291" s="224"/>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222</v>
      </c>
      <c r="AH291" s="214">
        <v>0</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3" x14ac:dyDescent="0.2">
      <c r="A292" s="221"/>
      <c r="B292" s="222"/>
      <c r="C292" s="249" t="s">
        <v>665</v>
      </c>
      <c r="D292" s="225"/>
      <c r="E292" s="226"/>
      <c r="F292" s="224"/>
      <c r="G292" s="224"/>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222</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x14ac:dyDescent="0.2">
      <c r="A293" s="221"/>
      <c r="B293" s="222"/>
      <c r="C293" s="249" t="s">
        <v>362</v>
      </c>
      <c r="D293" s="225"/>
      <c r="E293" s="226"/>
      <c r="F293" s="224"/>
      <c r="G293" s="224"/>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222</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3" x14ac:dyDescent="0.2">
      <c r="A294" s="221"/>
      <c r="B294" s="222"/>
      <c r="C294" s="249" t="s">
        <v>288</v>
      </c>
      <c r="D294" s="225"/>
      <c r="E294" s="226"/>
      <c r="F294" s="224"/>
      <c r="G294" s="224"/>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222</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3" x14ac:dyDescent="0.2">
      <c r="A295" s="221"/>
      <c r="B295" s="222"/>
      <c r="C295" s="249" t="s">
        <v>627</v>
      </c>
      <c r="D295" s="225"/>
      <c r="E295" s="226"/>
      <c r="F295" s="224"/>
      <c r="G295" s="224"/>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222</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3" x14ac:dyDescent="0.2">
      <c r="A296" s="221"/>
      <c r="B296" s="222"/>
      <c r="C296" s="249" t="s">
        <v>666</v>
      </c>
      <c r="D296" s="225"/>
      <c r="E296" s="226"/>
      <c r="F296" s="224"/>
      <c r="G296" s="224"/>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222</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3" x14ac:dyDescent="0.2">
      <c r="A297" s="221"/>
      <c r="B297" s="222"/>
      <c r="C297" s="249" t="s">
        <v>363</v>
      </c>
      <c r="D297" s="225"/>
      <c r="E297" s="226"/>
      <c r="F297" s="224"/>
      <c r="G297" s="224"/>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222</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3" x14ac:dyDescent="0.2">
      <c r="A298" s="221"/>
      <c r="B298" s="222"/>
      <c r="C298" s="249" t="s">
        <v>667</v>
      </c>
      <c r="D298" s="225"/>
      <c r="E298" s="226"/>
      <c r="F298" s="224"/>
      <c r="G298" s="224"/>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222</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3" x14ac:dyDescent="0.2">
      <c r="A299" s="221"/>
      <c r="B299" s="222"/>
      <c r="C299" s="249" t="s">
        <v>368</v>
      </c>
      <c r="D299" s="225"/>
      <c r="E299" s="226"/>
      <c r="F299" s="224"/>
      <c r="G299" s="224"/>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222</v>
      </c>
      <c r="AH299" s="214">
        <v>0</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3" x14ac:dyDescent="0.2">
      <c r="A300" s="221"/>
      <c r="B300" s="222"/>
      <c r="C300" s="249" t="s">
        <v>668</v>
      </c>
      <c r="D300" s="225"/>
      <c r="E300" s="226"/>
      <c r="F300" s="224"/>
      <c r="G300" s="224"/>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222</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3" x14ac:dyDescent="0.2">
      <c r="A301" s="221"/>
      <c r="B301" s="222"/>
      <c r="C301" s="249" t="s">
        <v>367</v>
      </c>
      <c r="D301" s="225"/>
      <c r="E301" s="226"/>
      <c r="F301" s="224"/>
      <c r="G301" s="224"/>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222</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3" x14ac:dyDescent="0.2">
      <c r="A302" s="221"/>
      <c r="B302" s="222"/>
      <c r="C302" s="249" t="s">
        <v>669</v>
      </c>
      <c r="D302" s="225"/>
      <c r="E302" s="226"/>
      <c r="F302" s="224"/>
      <c r="G302" s="224"/>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222</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3" x14ac:dyDescent="0.2">
      <c r="A303" s="221"/>
      <c r="B303" s="222"/>
      <c r="C303" s="249" t="s">
        <v>367</v>
      </c>
      <c r="D303" s="225"/>
      <c r="E303" s="226"/>
      <c r="F303" s="224"/>
      <c r="G303" s="224"/>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222</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3" x14ac:dyDescent="0.2">
      <c r="A304" s="221"/>
      <c r="B304" s="222"/>
      <c r="C304" s="249" t="s">
        <v>670</v>
      </c>
      <c r="D304" s="225"/>
      <c r="E304" s="226"/>
      <c r="F304" s="224"/>
      <c r="G304" s="224"/>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222</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3" x14ac:dyDescent="0.2">
      <c r="A305" s="221"/>
      <c r="B305" s="222"/>
      <c r="C305" s="249" t="s">
        <v>364</v>
      </c>
      <c r="D305" s="225"/>
      <c r="E305" s="226"/>
      <c r="F305" s="224"/>
      <c r="G305" s="224"/>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222</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3" x14ac:dyDescent="0.2">
      <c r="A306" s="221"/>
      <c r="B306" s="222"/>
      <c r="C306" s="249" t="s">
        <v>671</v>
      </c>
      <c r="D306" s="225"/>
      <c r="E306" s="226"/>
      <c r="F306" s="224"/>
      <c r="G306" s="22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222</v>
      </c>
      <c r="AH306" s="214">
        <v>0</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3" x14ac:dyDescent="0.2">
      <c r="A307" s="221"/>
      <c r="B307" s="222"/>
      <c r="C307" s="249" t="s">
        <v>364</v>
      </c>
      <c r="D307" s="225"/>
      <c r="E307" s="226"/>
      <c r="F307" s="224"/>
      <c r="G307" s="224"/>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222</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21"/>
      <c r="B308" s="222"/>
      <c r="C308" s="249" t="s">
        <v>672</v>
      </c>
      <c r="D308" s="225"/>
      <c r="E308" s="226"/>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222</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49" t="s">
        <v>369</v>
      </c>
      <c r="D309" s="225"/>
      <c r="E309" s="226"/>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222</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49" t="s">
        <v>673</v>
      </c>
      <c r="D310" s="225"/>
      <c r="E310" s="226"/>
      <c r="F310" s="224"/>
      <c r="G310" s="224"/>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222</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49" t="s">
        <v>370</v>
      </c>
      <c r="D311" s="225"/>
      <c r="E311" s="226"/>
      <c r="F311" s="224"/>
      <c r="G311" s="224"/>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222</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x14ac:dyDescent="0.2">
      <c r="A312" s="221"/>
      <c r="B312" s="222"/>
      <c r="C312" s="249" t="s">
        <v>674</v>
      </c>
      <c r="D312" s="225"/>
      <c r="E312" s="226"/>
      <c r="F312" s="224"/>
      <c r="G312" s="224"/>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222</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
      <c r="A313" s="221"/>
      <c r="B313" s="222"/>
      <c r="C313" s="249" t="s">
        <v>504</v>
      </c>
      <c r="D313" s="225"/>
      <c r="E313" s="226"/>
      <c r="F313" s="224"/>
      <c r="G313" s="224"/>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222</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49" t="s">
        <v>715</v>
      </c>
      <c r="D314" s="225"/>
      <c r="E314" s="226">
        <v>614.82000000000005</v>
      </c>
      <c r="F314" s="224"/>
      <c r="G314" s="224"/>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222</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1" x14ac:dyDescent="0.2">
      <c r="A315" s="235">
        <v>32</v>
      </c>
      <c r="B315" s="236" t="s">
        <v>507</v>
      </c>
      <c r="C315" s="246" t="s">
        <v>508</v>
      </c>
      <c r="D315" s="237" t="s">
        <v>235</v>
      </c>
      <c r="E315" s="238">
        <v>458.38</v>
      </c>
      <c r="F315" s="239"/>
      <c r="G315" s="240">
        <f>ROUND(E315*F315,2)</f>
        <v>0</v>
      </c>
      <c r="H315" s="239"/>
      <c r="I315" s="240">
        <f>ROUND(E315*H315,2)</f>
        <v>0</v>
      </c>
      <c r="J315" s="239"/>
      <c r="K315" s="240">
        <f>ROUND(E315*J315,2)</f>
        <v>0</v>
      </c>
      <c r="L315" s="240">
        <v>12</v>
      </c>
      <c r="M315" s="240">
        <f>G315*(1+L315/100)</f>
        <v>0</v>
      </c>
      <c r="N315" s="238">
        <v>0</v>
      </c>
      <c r="O315" s="238">
        <f>ROUND(E315*N315,2)</f>
        <v>0</v>
      </c>
      <c r="P315" s="238">
        <v>3.0000000000000001E-5</v>
      </c>
      <c r="Q315" s="238">
        <f>ROUND(E315*P315,2)</f>
        <v>0.01</v>
      </c>
      <c r="R315" s="240"/>
      <c r="S315" s="240" t="s">
        <v>236</v>
      </c>
      <c r="T315" s="241" t="s">
        <v>237</v>
      </c>
      <c r="U315" s="224">
        <v>0</v>
      </c>
      <c r="V315" s="224">
        <f>ROUND(E315*U315,2)</f>
        <v>0</v>
      </c>
      <c r="W315" s="224"/>
      <c r="X315" s="224" t="s">
        <v>238</v>
      </c>
      <c r="Y315" s="224" t="s">
        <v>210</v>
      </c>
      <c r="Z315" s="214"/>
      <c r="AA315" s="214"/>
      <c r="AB315" s="214"/>
      <c r="AC315" s="214"/>
      <c r="AD315" s="214"/>
      <c r="AE315" s="214"/>
      <c r="AF315" s="214"/>
      <c r="AG315" s="214" t="s">
        <v>319</v>
      </c>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2" x14ac:dyDescent="0.2">
      <c r="A316" s="221"/>
      <c r="B316" s="222"/>
      <c r="C316" s="249" t="s">
        <v>509</v>
      </c>
      <c r="D316" s="225"/>
      <c r="E316" s="226"/>
      <c r="F316" s="224"/>
      <c r="G316" s="224"/>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222</v>
      </c>
      <c r="AH316" s="214">
        <v>0</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3" x14ac:dyDescent="0.2">
      <c r="A317" s="221"/>
      <c r="B317" s="222"/>
      <c r="C317" s="249" t="s">
        <v>490</v>
      </c>
      <c r="D317" s="225"/>
      <c r="E317" s="226"/>
      <c r="F317" s="224"/>
      <c r="G317" s="22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222</v>
      </c>
      <c r="AH317" s="214">
        <v>0</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3" x14ac:dyDescent="0.2">
      <c r="A318" s="221"/>
      <c r="B318" s="222"/>
      <c r="C318" s="249" t="s">
        <v>705</v>
      </c>
      <c r="D318" s="225"/>
      <c r="E318" s="226"/>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222</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49" t="s">
        <v>492</v>
      </c>
      <c r="D319" s="225"/>
      <c r="E319" s="226"/>
      <c r="F319" s="224"/>
      <c r="G319" s="224"/>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222</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49" t="s">
        <v>706</v>
      </c>
      <c r="D320" s="225"/>
      <c r="E320" s="226"/>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222</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21"/>
      <c r="B321" s="222"/>
      <c r="C321" s="249" t="s">
        <v>494</v>
      </c>
      <c r="D321" s="225"/>
      <c r="E321" s="226"/>
      <c r="F321" s="224"/>
      <c r="G321" s="224"/>
      <c r="H321" s="224"/>
      <c r="I321" s="224"/>
      <c r="J321" s="224"/>
      <c r="K321" s="224"/>
      <c r="L321" s="224"/>
      <c r="M321" s="224"/>
      <c r="N321" s="223"/>
      <c r="O321" s="223"/>
      <c r="P321" s="223"/>
      <c r="Q321" s="223"/>
      <c r="R321" s="224"/>
      <c r="S321" s="224"/>
      <c r="T321" s="224"/>
      <c r="U321" s="224"/>
      <c r="V321" s="224"/>
      <c r="W321" s="224"/>
      <c r="X321" s="224"/>
      <c r="Y321" s="224"/>
      <c r="Z321" s="214"/>
      <c r="AA321" s="214"/>
      <c r="AB321" s="214"/>
      <c r="AC321" s="214"/>
      <c r="AD321" s="214"/>
      <c r="AE321" s="214"/>
      <c r="AF321" s="214"/>
      <c r="AG321" s="214" t="s">
        <v>222</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49" t="s">
        <v>707</v>
      </c>
      <c r="D322" s="225"/>
      <c r="E322" s="226"/>
      <c r="F322" s="224"/>
      <c r="G322" s="224"/>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222</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3" x14ac:dyDescent="0.2">
      <c r="A323" s="221"/>
      <c r="B323" s="222"/>
      <c r="C323" s="249" t="s">
        <v>496</v>
      </c>
      <c r="D323" s="225"/>
      <c r="E323" s="226"/>
      <c r="F323" s="224"/>
      <c r="G323" s="224"/>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222</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x14ac:dyDescent="0.2">
      <c r="A324" s="221"/>
      <c r="B324" s="222"/>
      <c r="C324" s="249" t="s">
        <v>708</v>
      </c>
      <c r="D324" s="225"/>
      <c r="E324" s="226"/>
      <c r="F324" s="224"/>
      <c r="G324" s="22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222</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49" t="s">
        <v>498</v>
      </c>
      <c r="D325" s="225"/>
      <c r="E325" s="226"/>
      <c r="F325" s="224"/>
      <c r="G325" s="224"/>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222</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x14ac:dyDescent="0.2">
      <c r="A326" s="221"/>
      <c r="B326" s="222"/>
      <c r="C326" s="249" t="s">
        <v>709</v>
      </c>
      <c r="D326" s="225"/>
      <c r="E326" s="226"/>
      <c r="F326" s="224"/>
      <c r="G326" s="224"/>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222</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49" t="s">
        <v>500</v>
      </c>
      <c r="D327" s="225"/>
      <c r="E327" s="226"/>
      <c r="F327" s="224"/>
      <c r="G327" s="224"/>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222</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x14ac:dyDescent="0.2">
      <c r="A328" s="221"/>
      <c r="B328" s="222"/>
      <c r="C328" s="249" t="s">
        <v>710</v>
      </c>
      <c r="D328" s="225"/>
      <c r="E328" s="226"/>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222</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49" t="s">
        <v>502</v>
      </c>
      <c r="D329" s="225"/>
      <c r="E329" s="226"/>
      <c r="F329" s="224"/>
      <c r="G329" s="224"/>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222</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3" x14ac:dyDescent="0.2">
      <c r="A330" s="221"/>
      <c r="B330" s="222"/>
      <c r="C330" s="249" t="s">
        <v>711</v>
      </c>
      <c r="D330" s="225"/>
      <c r="E330" s="226"/>
      <c r="F330" s="224"/>
      <c r="G330" s="224"/>
      <c r="H330" s="224"/>
      <c r="I330" s="224"/>
      <c r="J330" s="224"/>
      <c r="K330" s="224"/>
      <c r="L330" s="224"/>
      <c r="M330" s="224"/>
      <c r="N330" s="223"/>
      <c r="O330" s="223"/>
      <c r="P330" s="223"/>
      <c r="Q330" s="223"/>
      <c r="R330" s="224"/>
      <c r="S330" s="224"/>
      <c r="T330" s="224"/>
      <c r="U330" s="224"/>
      <c r="V330" s="224"/>
      <c r="W330" s="224"/>
      <c r="X330" s="224"/>
      <c r="Y330" s="224"/>
      <c r="Z330" s="214"/>
      <c r="AA330" s="214"/>
      <c r="AB330" s="214"/>
      <c r="AC330" s="214"/>
      <c r="AD330" s="214"/>
      <c r="AE330" s="214"/>
      <c r="AF330" s="214"/>
      <c r="AG330" s="214" t="s">
        <v>222</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3" x14ac:dyDescent="0.2">
      <c r="A331" s="221"/>
      <c r="B331" s="222"/>
      <c r="C331" s="249" t="s">
        <v>712</v>
      </c>
      <c r="D331" s="225"/>
      <c r="E331" s="226"/>
      <c r="F331" s="224"/>
      <c r="G331" s="224"/>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222</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3" x14ac:dyDescent="0.2">
      <c r="A332" s="221"/>
      <c r="B332" s="222"/>
      <c r="C332" s="249" t="s">
        <v>713</v>
      </c>
      <c r="D332" s="225"/>
      <c r="E332" s="226"/>
      <c r="F332" s="224"/>
      <c r="G332" s="224"/>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222</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49" t="s">
        <v>716</v>
      </c>
      <c r="D333" s="225"/>
      <c r="E333" s="226">
        <v>458.38</v>
      </c>
      <c r="F333" s="224"/>
      <c r="G333" s="224"/>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222</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1" x14ac:dyDescent="0.2">
      <c r="A334" s="235">
        <v>33</v>
      </c>
      <c r="B334" s="236" t="s">
        <v>518</v>
      </c>
      <c r="C334" s="246" t="s">
        <v>519</v>
      </c>
      <c r="D334" s="237" t="s">
        <v>235</v>
      </c>
      <c r="E334" s="238">
        <v>504.21800000000002</v>
      </c>
      <c r="F334" s="239"/>
      <c r="G334" s="240">
        <f>ROUND(E334*F334,2)</f>
        <v>0</v>
      </c>
      <c r="H334" s="239"/>
      <c r="I334" s="240">
        <f>ROUND(E334*H334,2)</f>
        <v>0</v>
      </c>
      <c r="J334" s="239"/>
      <c r="K334" s="240">
        <f>ROUND(E334*J334,2)</f>
        <v>0</v>
      </c>
      <c r="L334" s="240">
        <v>12</v>
      </c>
      <c r="M334" s="240">
        <f>G334*(1+L334/100)</f>
        <v>0</v>
      </c>
      <c r="N334" s="238">
        <v>0</v>
      </c>
      <c r="O334" s="238">
        <f>ROUND(E334*N334,2)</f>
        <v>0</v>
      </c>
      <c r="P334" s="238">
        <v>0</v>
      </c>
      <c r="Q334" s="238">
        <f>ROUND(E334*P334,2)</f>
        <v>0</v>
      </c>
      <c r="R334" s="240"/>
      <c r="S334" s="240" t="s">
        <v>236</v>
      </c>
      <c r="T334" s="241" t="s">
        <v>237</v>
      </c>
      <c r="U334" s="224">
        <v>0</v>
      </c>
      <c r="V334" s="224">
        <f>ROUND(E334*U334,2)</f>
        <v>0</v>
      </c>
      <c r="W334" s="224"/>
      <c r="X334" s="224" t="s">
        <v>408</v>
      </c>
      <c r="Y334" s="224" t="s">
        <v>210</v>
      </c>
      <c r="Z334" s="214"/>
      <c r="AA334" s="214"/>
      <c r="AB334" s="214"/>
      <c r="AC334" s="214"/>
      <c r="AD334" s="214"/>
      <c r="AE334" s="214"/>
      <c r="AF334" s="214"/>
      <c r="AG334" s="214" t="s">
        <v>409</v>
      </c>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2" x14ac:dyDescent="0.2">
      <c r="A335" s="221"/>
      <c r="B335" s="222"/>
      <c r="C335" s="249" t="s">
        <v>717</v>
      </c>
      <c r="D335" s="225"/>
      <c r="E335" s="226"/>
      <c r="F335" s="224"/>
      <c r="G335" s="224"/>
      <c r="H335" s="224"/>
      <c r="I335" s="224"/>
      <c r="J335" s="224"/>
      <c r="K335" s="224"/>
      <c r="L335" s="224"/>
      <c r="M335" s="224"/>
      <c r="N335" s="223"/>
      <c r="O335" s="223"/>
      <c r="P335" s="223"/>
      <c r="Q335" s="223"/>
      <c r="R335" s="224"/>
      <c r="S335" s="224"/>
      <c r="T335" s="224"/>
      <c r="U335" s="224"/>
      <c r="V335" s="224"/>
      <c r="W335" s="224"/>
      <c r="X335" s="224"/>
      <c r="Y335" s="224"/>
      <c r="Z335" s="214"/>
      <c r="AA335" s="214"/>
      <c r="AB335" s="214"/>
      <c r="AC335" s="214"/>
      <c r="AD335" s="214"/>
      <c r="AE335" s="214"/>
      <c r="AF335" s="214"/>
      <c r="AG335" s="214" t="s">
        <v>222</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49" t="s">
        <v>718</v>
      </c>
      <c r="D336" s="225"/>
      <c r="E336" s="226">
        <v>504.22</v>
      </c>
      <c r="F336" s="224"/>
      <c r="G336" s="224"/>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222</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ht="22.5" outlineLevel="1" x14ac:dyDescent="0.2">
      <c r="A337" s="235">
        <v>34</v>
      </c>
      <c r="B337" s="236" t="s">
        <v>522</v>
      </c>
      <c r="C337" s="246" t="s">
        <v>523</v>
      </c>
      <c r="D337" s="237" t="s">
        <v>235</v>
      </c>
      <c r="E337" s="238">
        <v>156.441</v>
      </c>
      <c r="F337" s="239"/>
      <c r="G337" s="240">
        <f>ROUND(E337*F337,2)</f>
        <v>0</v>
      </c>
      <c r="H337" s="239"/>
      <c r="I337" s="240">
        <f>ROUND(E337*H337,2)</f>
        <v>0</v>
      </c>
      <c r="J337" s="239"/>
      <c r="K337" s="240">
        <f>ROUND(E337*J337,2)</f>
        <v>0</v>
      </c>
      <c r="L337" s="240">
        <v>12</v>
      </c>
      <c r="M337" s="240">
        <f>G337*(1+L337/100)</f>
        <v>0</v>
      </c>
      <c r="N337" s="238">
        <v>2.0000000000000001E-4</v>
      </c>
      <c r="O337" s="238">
        <f>ROUND(E337*N337,2)</f>
        <v>0.03</v>
      </c>
      <c r="P337" s="238">
        <v>0</v>
      </c>
      <c r="Q337" s="238">
        <f>ROUND(E337*P337,2)</f>
        <v>0</v>
      </c>
      <c r="R337" s="240"/>
      <c r="S337" s="240" t="s">
        <v>236</v>
      </c>
      <c r="T337" s="241" t="s">
        <v>237</v>
      </c>
      <c r="U337" s="224">
        <v>0</v>
      </c>
      <c r="V337" s="224">
        <f>ROUND(E337*U337,2)</f>
        <v>0</v>
      </c>
      <c r="W337" s="224"/>
      <c r="X337" s="224" t="s">
        <v>238</v>
      </c>
      <c r="Y337" s="224" t="s">
        <v>210</v>
      </c>
      <c r="Z337" s="214"/>
      <c r="AA337" s="214"/>
      <c r="AB337" s="214"/>
      <c r="AC337" s="214"/>
      <c r="AD337" s="214"/>
      <c r="AE337" s="214"/>
      <c r="AF337" s="214"/>
      <c r="AG337" s="214" t="s">
        <v>319</v>
      </c>
      <c r="AH337" s="214"/>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2" x14ac:dyDescent="0.2">
      <c r="A338" s="221"/>
      <c r="B338" s="222"/>
      <c r="C338" s="249" t="s">
        <v>524</v>
      </c>
      <c r="D338" s="225"/>
      <c r="E338" s="226"/>
      <c r="F338" s="224"/>
      <c r="G338" s="224"/>
      <c r="H338" s="224"/>
      <c r="I338" s="224"/>
      <c r="J338" s="224"/>
      <c r="K338" s="224"/>
      <c r="L338" s="224"/>
      <c r="M338" s="224"/>
      <c r="N338" s="223"/>
      <c r="O338" s="223"/>
      <c r="P338" s="223"/>
      <c r="Q338" s="223"/>
      <c r="R338" s="224"/>
      <c r="S338" s="224"/>
      <c r="T338" s="224"/>
      <c r="U338" s="224"/>
      <c r="V338" s="224"/>
      <c r="W338" s="224"/>
      <c r="X338" s="224"/>
      <c r="Y338" s="224"/>
      <c r="Z338" s="214"/>
      <c r="AA338" s="214"/>
      <c r="AB338" s="214"/>
      <c r="AC338" s="214"/>
      <c r="AD338" s="214"/>
      <c r="AE338" s="214"/>
      <c r="AF338" s="214"/>
      <c r="AG338" s="214" t="s">
        <v>222</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3" x14ac:dyDescent="0.2">
      <c r="A339" s="221"/>
      <c r="B339" s="222"/>
      <c r="C339" s="249" t="s">
        <v>359</v>
      </c>
      <c r="D339" s="225"/>
      <c r="E339" s="226"/>
      <c r="F339" s="224"/>
      <c r="G339" s="224"/>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222</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49" t="s">
        <v>665</v>
      </c>
      <c r="D340" s="225"/>
      <c r="E340" s="226"/>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222</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49" t="s">
        <v>362</v>
      </c>
      <c r="D341" s="225"/>
      <c r="E341" s="226"/>
      <c r="F341" s="224"/>
      <c r="G341" s="224"/>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222</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3" x14ac:dyDescent="0.2">
      <c r="A342" s="221"/>
      <c r="B342" s="222"/>
      <c r="C342" s="249" t="s">
        <v>288</v>
      </c>
      <c r="D342" s="225"/>
      <c r="E342" s="226"/>
      <c r="F342" s="224"/>
      <c r="G342" s="224"/>
      <c r="H342" s="224"/>
      <c r="I342" s="224"/>
      <c r="J342" s="224"/>
      <c r="K342" s="224"/>
      <c r="L342" s="224"/>
      <c r="M342" s="224"/>
      <c r="N342" s="223"/>
      <c r="O342" s="223"/>
      <c r="P342" s="223"/>
      <c r="Q342" s="223"/>
      <c r="R342" s="224"/>
      <c r="S342" s="224"/>
      <c r="T342" s="224"/>
      <c r="U342" s="224"/>
      <c r="V342" s="224"/>
      <c r="W342" s="224"/>
      <c r="X342" s="224"/>
      <c r="Y342" s="224"/>
      <c r="Z342" s="214"/>
      <c r="AA342" s="214"/>
      <c r="AB342" s="214"/>
      <c r="AC342" s="214"/>
      <c r="AD342" s="214"/>
      <c r="AE342" s="214"/>
      <c r="AF342" s="214"/>
      <c r="AG342" s="214" t="s">
        <v>222</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3" x14ac:dyDescent="0.2">
      <c r="A343" s="221"/>
      <c r="B343" s="222"/>
      <c r="C343" s="249" t="s">
        <v>627</v>
      </c>
      <c r="D343" s="225"/>
      <c r="E343" s="226"/>
      <c r="F343" s="224"/>
      <c r="G343" s="224"/>
      <c r="H343" s="224"/>
      <c r="I343" s="224"/>
      <c r="J343" s="224"/>
      <c r="K343" s="224"/>
      <c r="L343" s="224"/>
      <c r="M343" s="224"/>
      <c r="N343" s="223"/>
      <c r="O343" s="223"/>
      <c r="P343" s="223"/>
      <c r="Q343" s="223"/>
      <c r="R343" s="224"/>
      <c r="S343" s="224"/>
      <c r="T343" s="224"/>
      <c r="U343" s="224"/>
      <c r="V343" s="224"/>
      <c r="W343" s="224"/>
      <c r="X343" s="224"/>
      <c r="Y343" s="224"/>
      <c r="Z343" s="214"/>
      <c r="AA343" s="214"/>
      <c r="AB343" s="214"/>
      <c r="AC343" s="214"/>
      <c r="AD343" s="214"/>
      <c r="AE343" s="214"/>
      <c r="AF343" s="214"/>
      <c r="AG343" s="214" t="s">
        <v>222</v>
      </c>
      <c r="AH343" s="214">
        <v>0</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3" x14ac:dyDescent="0.2">
      <c r="A344" s="221"/>
      <c r="B344" s="222"/>
      <c r="C344" s="249" t="s">
        <v>666</v>
      </c>
      <c r="D344" s="225"/>
      <c r="E344" s="226"/>
      <c r="F344" s="224"/>
      <c r="G344" s="224"/>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222</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3" x14ac:dyDescent="0.2">
      <c r="A345" s="221"/>
      <c r="B345" s="222"/>
      <c r="C345" s="249" t="s">
        <v>363</v>
      </c>
      <c r="D345" s="225"/>
      <c r="E345" s="226"/>
      <c r="F345" s="224"/>
      <c r="G345" s="224"/>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222</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3" x14ac:dyDescent="0.2">
      <c r="A346" s="221"/>
      <c r="B346" s="222"/>
      <c r="C346" s="249" t="s">
        <v>667</v>
      </c>
      <c r="D346" s="225"/>
      <c r="E346" s="226"/>
      <c r="F346" s="224"/>
      <c r="G346" s="224"/>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222</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3" x14ac:dyDescent="0.2">
      <c r="A347" s="221"/>
      <c r="B347" s="222"/>
      <c r="C347" s="249" t="s">
        <v>368</v>
      </c>
      <c r="D347" s="225"/>
      <c r="E347" s="226"/>
      <c r="F347" s="224"/>
      <c r="G347" s="224"/>
      <c r="H347" s="224"/>
      <c r="I347" s="224"/>
      <c r="J347" s="224"/>
      <c r="K347" s="224"/>
      <c r="L347" s="224"/>
      <c r="M347" s="224"/>
      <c r="N347" s="223"/>
      <c r="O347" s="223"/>
      <c r="P347" s="223"/>
      <c r="Q347" s="223"/>
      <c r="R347" s="224"/>
      <c r="S347" s="224"/>
      <c r="T347" s="224"/>
      <c r="U347" s="224"/>
      <c r="V347" s="224"/>
      <c r="W347" s="224"/>
      <c r="X347" s="224"/>
      <c r="Y347" s="224"/>
      <c r="Z347" s="214"/>
      <c r="AA347" s="214"/>
      <c r="AB347" s="214"/>
      <c r="AC347" s="214"/>
      <c r="AD347" s="214"/>
      <c r="AE347" s="214"/>
      <c r="AF347" s="214"/>
      <c r="AG347" s="214" t="s">
        <v>222</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3" x14ac:dyDescent="0.2">
      <c r="A348" s="221"/>
      <c r="B348" s="222"/>
      <c r="C348" s="249" t="s">
        <v>668</v>
      </c>
      <c r="D348" s="225"/>
      <c r="E348" s="226"/>
      <c r="F348" s="224"/>
      <c r="G348" s="224"/>
      <c r="H348" s="224"/>
      <c r="I348" s="224"/>
      <c r="J348" s="224"/>
      <c r="K348" s="224"/>
      <c r="L348" s="224"/>
      <c r="M348" s="224"/>
      <c r="N348" s="223"/>
      <c r="O348" s="223"/>
      <c r="P348" s="223"/>
      <c r="Q348" s="223"/>
      <c r="R348" s="224"/>
      <c r="S348" s="224"/>
      <c r="T348" s="224"/>
      <c r="U348" s="224"/>
      <c r="V348" s="224"/>
      <c r="W348" s="224"/>
      <c r="X348" s="224"/>
      <c r="Y348" s="224"/>
      <c r="Z348" s="214"/>
      <c r="AA348" s="214"/>
      <c r="AB348" s="214"/>
      <c r="AC348" s="214"/>
      <c r="AD348" s="214"/>
      <c r="AE348" s="214"/>
      <c r="AF348" s="214"/>
      <c r="AG348" s="214" t="s">
        <v>222</v>
      </c>
      <c r="AH348" s="214">
        <v>0</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3" x14ac:dyDescent="0.2">
      <c r="A349" s="221"/>
      <c r="B349" s="222"/>
      <c r="C349" s="249" t="s">
        <v>367</v>
      </c>
      <c r="D349" s="225"/>
      <c r="E349" s="226"/>
      <c r="F349" s="224"/>
      <c r="G349" s="22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222</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3" x14ac:dyDescent="0.2">
      <c r="A350" s="221"/>
      <c r="B350" s="222"/>
      <c r="C350" s="249" t="s">
        <v>669</v>
      </c>
      <c r="D350" s="225"/>
      <c r="E350" s="226"/>
      <c r="F350" s="224"/>
      <c r="G350" s="224"/>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222</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3" x14ac:dyDescent="0.2">
      <c r="A351" s="221"/>
      <c r="B351" s="222"/>
      <c r="C351" s="249" t="s">
        <v>367</v>
      </c>
      <c r="D351" s="225"/>
      <c r="E351" s="226"/>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222</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3" x14ac:dyDescent="0.2">
      <c r="A352" s="221"/>
      <c r="B352" s="222"/>
      <c r="C352" s="249" t="s">
        <v>670</v>
      </c>
      <c r="D352" s="225"/>
      <c r="E352" s="226"/>
      <c r="F352" s="224"/>
      <c r="G352" s="22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222</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49" t="s">
        <v>364</v>
      </c>
      <c r="D353" s="225"/>
      <c r="E353" s="226"/>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222</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49" t="s">
        <v>671</v>
      </c>
      <c r="D354" s="225"/>
      <c r="E354" s="226"/>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222</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49" t="s">
        <v>364</v>
      </c>
      <c r="D355" s="225"/>
      <c r="E355" s="226"/>
      <c r="F355" s="224"/>
      <c r="G355" s="224"/>
      <c r="H355" s="224"/>
      <c r="I355" s="224"/>
      <c r="J355" s="224"/>
      <c r="K355" s="224"/>
      <c r="L355" s="224"/>
      <c r="M355" s="224"/>
      <c r="N355" s="223"/>
      <c r="O355" s="223"/>
      <c r="P355" s="223"/>
      <c r="Q355" s="223"/>
      <c r="R355" s="224"/>
      <c r="S355" s="224"/>
      <c r="T355" s="224"/>
      <c r="U355" s="224"/>
      <c r="V355" s="224"/>
      <c r="W355" s="224"/>
      <c r="X355" s="224"/>
      <c r="Y355" s="224"/>
      <c r="Z355" s="214"/>
      <c r="AA355" s="214"/>
      <c r="AB355" s="214"/>
      <c r="AC355" s="214"/>
      <c r="AD355" s="214"/>
      <c r="AE355" s="214"/>
      <c r="AF355" s="214"/>
      <c r="AG355" s="214" t="s">
        <v>222</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3" x14ac:dyDescent="0.2">
      <c r="A356" s="221"/>
      <c r="B356" s="222"/>
      <c r="C356" s="249" t="s">
        <v>672</v>
      </c>
      <c r="D356" s="225"/>
      <c r="E356" s="226"/>
      <c r="F356" s="224"/>
      <c r="G356" s="224"/>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222</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3" x14ac:dyDescent="0.2">
      <c r="A357" s="221"/>
      <c r="B357" s="222"/>
      <c r="C357" s="249" t="s">
        <v>369</v>
      </c>
      <c r="D357" s="225"/>
      <c r="E357" s="226"/>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222</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3" x14ac:dyDescent="0.2">
      <c r="A358" s="221"/>
      <c r="B358" s="222"/>
      <c r="C358" s="249" t="s">
        <v>673</v>
      </c>
      <c r="D358" s="225"/>
      <c r="E358" s="226"/>
      <c r="F358" s="224"/>
      <c r="G358" s="224"/>
      <c r="H358" s="224"/>
      <c r="I358" s="224"/>
      <c r="J358" s="224"/>
      <c r="K358" s="224"/>
      <c r="L358" s="224"/>
      <c r="M358" s="224"/>
      <c r="N358" s="223"/>
      <c r="O358" s="223"/>
      <c r="P358" s="223"/>
      <c r="Q358" s="223"/>
      <c r="R358" s="224"/>
      <c r="S358" s="224"/>
      <c r="T358" s="224"/>
      <c r="U358" s="224"/>
      <c r="V358" s="224"/>
      <c r="W358" s="224"/>
      <c r="X358" s="224"/>
      <c r="Y358" s="224"/>
      <c r="Z358" s="214"/>
      <c r="AA358" s="214"/>
      <c r="AB358" s="214"/>
      <c r="AC358" s="214"/>
      <c r="AD358" s="214"/>
      <c r="AE358" s="214"/>
      <c r="AF358" s="214"/>
      <c r="AG358" s="214" t="s">
        <v>222</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3" x14ac:dyDescent="0.2">
      <c r="A359" s="221"/>
      <c r="B359" s="222"/>
      <c r="C359" s="249" t="s">
        <v>370</v>
      </c>
      <c r="D359" s="225"/>
      <c r="E359" s="226"/>
      <c r="F359" s="224"/>
      <c r="G359" s="224"/>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222</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3" x14ac:dyDescent="0.2">
      <c r="A360" s="221"/>
      <c r="B360" s="222"/>
      <c r="C360" s="249" t="s">
        <v>674</v>
      </c>
      <c r="D360" s="225"/>
      <c r="E360" s="226"/>
      <c r="F360" s="224"/>
      <c r="G360" s="224"/>
      <c r="H360" s="224"/>
      <c r="I360" s="224"/>
      <c r="J360" s="224"/>
      <c r="K360" s="224"/>
      <c r="L360" s="224"/>
      <c r="M360" s="224"/>
      <c r="N360" s="223"/>
      <c r="O360" s="223"/>
      <c r="P360" s="223"/>
      <c r="Q360" s="223"/>
      <c r="R360" s="224"/>
      <c r="S360" s="224"/>
      <c r="T360" s="224"/>
      <c r="U360" s="224"/>
      <c r="V360" s="224"/>
      <c r="W360" s="224"/>
      <c r="X360" s="224"/>
      <c r="Y360" s="224"/>
      <c r="Z360" s="214"/>
      <c r="AA360" s="214"/>
      <c r="AB360" s="214"/>
      <c r="AC360" s="214"/>
      <c r="AD360" s="214"/>
      <c r="AE360" s="214"/>
      <c r="AF360" s="214"/>
      <c r="AG360" s="214" t="s">
        <v>222</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3" x14ac:dyDescent="0.2">
      <c r="A361" s="221"/>
      <c r="B361" s="222"/>
      <c r="C361" s="249" t="s">
        <v>675</v>
      </c>
      <c r="D361" s="225"/>
      <c r="E361" s="226">
        <v>156.44</v>
      </c>
      <c r="F361" s="224"/>
      <c r="G361" s="224"/>
      <c r="H361" s="224"/>
      <c r="I361" s="224"/>
      <c r="J361" s="224"/>
      <c r="K361" s="224"/>
      <c r="L361" s="224"/>
      <c r="M361" s="224"/>
      <c r="N361" s="223"/>
      <c r="O361" s="223"/>
      <c r="P361" s="223"/>
      <c r="Q361" s="223"/>
      <c r="R361" s="224"/>
      <c r="S361" s="224"/>
      <c r="T361" s="224"/>
      <c r="U361" s="224"/>
      <c r="V361" s="224"/>
      <c r="W361" s="224"/>
      <c r="X361" s="224"/>
      <c r="Y361" s="224"/>
      <c r="Z361" s="214"/>
      <c r="AA361" s="214"/>
      <c r="AB361" s="214"/>
      <c r="AC361" s="214"/>
      <c r="AD361" s="214"/>
      <c r="AE361" s="214"/>
      <c r="AF361" s="214"/>
      <c r="AG361" s="214" t="s">
        <v>222</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ht="22.5" outlineLevel="1" x14ac:dyDescent="0.2">
      <c r="A362" s="235">
        <v>35</v>
      </c>
      <c r="B362" s="236" t="s">
        <v>525</v>
      </c>
      <c r="C362" s="246" t="s">
        <v>526</v>
      </c>
      <c r="D362" s="237" t="s">
        <v>235</v>
      </c>
      <c r="E362" s="238">
        <v>614.82100000000003</v>
      </c>
      <c r="F362" s="239"/>
      <c r="G362" s="240">
        <f>ROUND(E362*F362,2)</f>
        <v>0</v>
      </c>
      <c r="H362" s="239"/>
      <c r="I362" s="240">
        <f>ROUND(E362*H362,2)</f>
        <v>0</v>
      </c>
      <c r="J362" s="239"/>
      <c r="K362" s="240">
        <f>ROUND(E362*J362,2)</f>
        <v>0</v>
      </c>
      <c r="L362" s="240">
        <v>12</v>
      </c>
      <c r="M362" s="240">
        <f>G362*(1+L362/100)</f>
        <v>0</v>
      </c>
      <c r="N362" s="238">
        <v>2.9E-4</v>
      </c>
      <c r="O362" s="238">
        <f>ROUND(E362*N362,2)</f>
        <v>0.18</v>
      </c>
      <c r="P362" s="238">
        <v>0</v>
      </c>
      <c r="Q362" s="238">
        <f>ROUND(E362*P362,2)</f>
        <v>0</v>
      </c>
      <c r="R362" s="240"/>
      <c r="S362" s="240" t="s">
        <v>236</v>
      </c>
      <c r="T362" s="241" t="s">
        <v>237</v>
      </c>
      <c r="U362" s="224">
        <v>0</v>
      </c>
      <c r="V362" s="224">
        <f>ROUND(E362*U362,2)</f>
        <v>0</v>
      </c>
      <c r="W362" s="224"/>
      <c r="X362" s="224" t="s">
        <v>238</v>
      </c>
      <c r="Y362" s="224" t="s">
        <v>210</v>
      </c>
      <c r="Z362" s="214"/>
      <c r="AA362" s="214"/>
      <c r="AB362" s="214"/>
      <c r="AC362" s="214"/>
      <c r="AD362" s="214"/>
      <c r="AE362" s="214"/>
      <c r="AF362" s="214"/>
      <c r="AG362" s="214" t="s">
        <v>319</v>
      </c>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x14ac:dyDescent="0.2">
      <c r="A363" s="3"/>
      <c r="B363" s="4"/>
      <c r="C363" s="250"/>
      <c r="D363" s="6"/>
      <c r="E363" s="3"/>
      <c r="F363" s="3"/>
      <c r="G363" s="3"/>
      <c r="H363" s="3"/>
      <c r="I363" s="3"/>
      <c r="J363" s="3"/>
      <c r="K363" s="3"/>
      <c r="L363" s="3"/>
      <c r="M363" s="3"/>
      <c r="N363" s="3"/>
      <c r="O363" s="3"/>
      <c r="P363" s="3"/>
      <c r="Q363" s="3"/>
      <c r="R363" s="3"/>
      <c r="S363" s="3"/>
      <c r="T363" s="3"/>
      <c r="U363" s="3"/>
      <c r="V363" s="3"/>
      <c r="W363" s="3"/>
      <c r="X363" s="3"/>
      <c r="Y363" s="3"/>
      <c r="AE363">
        <v>12</v>
      </c>
      <c r="AF363">
        <v>21</v>
      </c>
      <c r="AG363" t="s">
        <v>188</v>
      </c>
    </row>
    <row r="364" spans="1:60" x14ac:dyDescent="0.2">
      <c r="A364" s="217"/>
      <c r="B364" s="218" t="s">
        <v>29</v>
      </c>
      <c r="C364" s="251"/>
      <c r="D364" s="219"/>
      <c r="E364" s="220"/>
      <c r="F364" s="220"/>
      <c r="G364" s="234">
        <f>G8+G89+G242+G244+G263+G267+G270</f>
        <v>0</v>
      </c>
      <c r="H364" s="3"/>
      <c r="I364" s="3"/>
      <c r="J364" s="3"/>
      <c r="K364" s="3"/>
      <c r="L364" s="3"/>
      <c r="M364" s="3"/>
      <c r="N364" s="3"/>
      <c r="O364" s="3"/>
      <c r="P364" s="3"/>
      <c r="Q364" s="3"/>
      <c r="R364" s="3"/>
      <c r="S364" s="3"/>
      <c r="T364" s="3"/>
      <c r="U364" s="3"/>
      <c r="V364" s="3"/>
      <c r="W364" s="3"/>
      <c r="X364" s="3"/>
      <c r="Y364" s="3"/>
      <c r="AE364">
        <f>SUMIF(L7:L362,AE363,G7:G362)</f>
        <v>0</v>
      </c>
      <c r="AF364">
        <f>SUMIF(L7:L362,AF363,G7:G362)</f>
        <v>0</v>
      </c>
      <c r="AG364" t="s">
        <v>230</v>
      </c>
    </row>
    <row r="365" spans="1:60" x14ac:dyDescent="0.2">
      <c r="C365" s="252"/>
      <c r="D365" s="10"/>
      <c r="AG365" t="s">
        <v>231</v>
      </c>
    </row>
    <row r="366" spans="1:60" x14ac:dyDescent="0.2">
      <c r="D366" s="10"/>
    </row>
    <row r="367" spans="1:60" x14ac:dyDescent="0.2">
      <c r="D367" s="10"/>
    </row>
    <row r="368" spans="1:60"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vyw6MknvMKu89DURdJ1W6WCAUtADgSj7fSskMxOVxLuvDPm9kcN85uqeKJ0Wfc9XsMdkw2yc+tjpORBNU29zg==" saltValue="2hLdkPm0IeU9cj4ouMQmng==" spinCount="100000" sheet="1" formatRows="0"/>
  <mergeCells count="6">
    <mergeCell ref="A1:G1"/>
    <mergeCell ref="C2:G2"/>
    <mergeCell ref="C3:G3"/>
    <mergeCell ref="C4:G4"/>
    <mergeCell ref="C266:G266"/>
    <mergeCell ref="C269:G26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232</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64</v>
      </c>
      <c r="C3" s="203" t="s">
        <v>65</v>
      </c>
      <c r="D3" s="201"/>
      <c r="E3" s="201"/>
      <c r="F3" s="201"/>
      <c r="G3" s="202"/>
      <c r="AC3" s="178" t="s">
        <v>176</v>
      </c>
      <c r="AG3" t="s">
        <v>178</v>
      </c>
    </row>
    <row r="4" spans="1:60" ht="24.95" customHeight="1" x14ac:dyDescent="0.2">
      <c r="A4" s="204" t="s">
        <v>9</v>
      </c>
      <c r="B4" s="205" t="s">
        <v>62</v>
      </c>
      <c r="C4" s="206" t="s">
        <v>68</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164</v>
      </c>
      <c r="C8" s="245" t="s">
        <v>165</v>
      </c>
      <c r="D8" s="230"/>
      <c r="E8" s="231"/>
      <c r="F8" s="232"/>
      <c r="G8" s="232">
        <f>SUMIF(AG9:AG16,"&lt;&gt;NOR",G9:G16)</f>
        <v>0</v>
      </c>
      <c r="H8" s="232"/>
      <c r="I8" s="232">
        <f>SUM(I9:I16)</f>
        <v>0</v>
      </c>
      <c r="J8" s="232"/>
      <c r="K8" s="232">
        <f>SUM(K9:K16)</f>
        <v>0</v>
      </c>
      <c r="L8" s="232"/>
      <c r="M8" s="232">
        <f>SUM(M9:M16)</f>
        <v>0</v>
      </c>
      <c r="N8" s="231"/>
      <c r="O8" s="231">
        <f>SUM(O9:O16)</f>
        <v>0</v>
      </c>
      <c r="P8" s="231"/>
      <c r="Q8" s="231">
        <f>SUM(Q9:Q16)</f>
        <v>0</v>
      </c>
      <c r="R8" s="232"/>
      <c r="S8" s="232"/>
      <c r="T8" s="233"/>
      <c r="U8" s="227"/>
      <c r="V8" s="227">
        <f>SUM(V9:V16)</f>
        <v>0</v>
      </c>
      <c r="W8" s="227"/>
      <c r="X8" s="227"/>
      <c r="Y8" s="227"/>
      <c r="AG8" t="s">
        <v>203</v>
      </c>
    </row>
    <row r="9" spans="1:60" ht="22.5" outlineLevel="1" x14ac:dyDescent="0.2">
      <c r="A9" s="235">
        <v>1</v>
      </c>
      <c r="B9" s="236" t="s">
        <v>527</v>
      </c>
      <c r="C9" s="246" t="s">
        <v>719</v>
      </c>
      <c r="D9" s="237" t="s">
        <v>318</v>
      </c>
      <c r="E9" s="238">
        <v>94.89</v>
      </c>
      <c r="F9" s="239"/>
      <c r="G9" s="240">
        <f>ROUND(E9*F9,2)</f>
        <v>0</v>
      </c>
      <c r="H9" s="239"/>
      <c r="I9" s="240">
        <f>ROUND(E9*H9,2)</f>
        <v>0</v>
      </c>
      <c r="J9" s="239"/>
      <c r="K9" s="240">
        <f>ROUND(E9*J9,2)</f>
        <v>0</v>
      </c>
      <c r="L9" s="240">
        <v>12</v>
      </c>
      <c r="M9" s="240">
        <f>G9*(1+L9/100)</f>
        <v>0</v>
      </c>
      <c r="N9" s="238">
        <v>0</v>
      </c>
      <c r="O9" s="238">
        <f>ROUND(E9*N9,2)</f>
        <v>0</v>
      </c>
      <c r="P9" s="238">
        <v>0</v>
      </c>
      <c r="Q9" s="238">
        <f>ROUND(E9*P9,2)</f>
        <v>0</v>
      </c>
      <c r="R9" s="240"/>
      <c r="S9" s="240" t="s">
        <v>229</v>
      </c>
      <c r="T9" s="241" t="s">
        <v>208</v>
      </c>
      <c r="U9" s="224">
        <v>0</v>
      </c>
      <c r="V9" s="224">
        <f>ROUND(E9*U9,2)</f>
        <v>0</v>
      </c>
      <c r="W9" s="224"/>
      <c r="X9" s="224" t="s">
        <v>238</v>
      </c>
      <c r="Y9" s="224" t="s">
        <v>210</v>
      </c>
      <c r="Z9" s="214"/>
      <c r="AA9" s="214"/>
      <c r="AB9" s="214"/>
      <c r="AC9" s="214"/>
      <c r="AD9" s="214"/>
      <c r="AE9" s="214"/>
      <c r="AF9" s="214"/>
      <c r="AG9" s="214" t="s">
        <v>319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9" t="s">
        <v>720</v>
      </c>
      <c r="D10" s="225"/>
      <c r="E10" s="226">
        <v>63</v>
      </c>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222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49" t="s">
        <v>721</v>
      </c>
      <c r="D11" s="225"/>
      <c r="E11" s="226">
        <v>13.14</v>
      </c>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222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49" t="s">
        <v>722</v>
      </c>
      <c r="D12" s="225"/>
      <c r="E12" s="226">
        <v>7.15</v>
      </c>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49" t="s">
        <v>533</v>
      </c>
      <c r="D13" s="225"/>
      <c r="E13" s="226">
        <v>8</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49" t="s">
        <v>723</v>
      </c>
      <c r="D14" s="225"/>
      <c r="E14" s="226">
        <v>3.6</v>
      </c>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222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22.5" outlineLevel="1" x14ac:dyDescent="0.2">
      <c r="A15" s="235">
        <v>2</v>
      </c>
      <c r="B15" s="236" t="s">
        <v>536</v>
      </c>
      <c r="C15" s="246" t="s">
        <v>724</v>
      </c>
      <c r="D15" s="237" t="s">
        <v>318</v>
      </c>
      <c r="E15" s="238">
        <v>12.1</v>
      </c>
      <c r="F15" s="239"/>
      <c r="G15" s="240">
        <f>ROUND(E15*F15,2)</f>
        <v>0</v>
      </c>
      <c r="H15" s="239"/>
      <c r="I15" s="240">
        <f>ROUND(E15*H15,2)</f>
        <v>0</v>
      </c>
      <c r="J15" s="239"/>
      <c r="K15" s="240">
        <f>ROUND(E15*J15,2)</f>
        <v>0</v>
      </c>
      <c r="L15" s="240">
        <v>12</v>
      </c>
      <c r="M15" s="240">
        <f>G15*(1+L15/100)</f>
        <v>0</v>
      </c>
      <c r="N15" s="238">
        <v>0</v>
      </c>
      <c r="O15" s="238">
        <f>ROUND(E15*N15,2)</f>
        <v>0</v>
      </c>
      <c r="P15" s="238">
        <v>0</v>
      </c>
      <c r="Q15" s="238">
        <f>ROUND(E15*P15,2)</f>
        <v>0</v>
      </c>
      <c r="R15" s="240"/>
      <c r="S15" s="240" t="s">
        <v>229</v>
      </c>
      <c r="T15" s="241" t="s">
        <v>208</v>
      </c>
      <c r="U15" s="224">
        <v>0</v>
      </c>
      <c r="V15" s="224">
        <f>ROUND(E15*U15,2)</f>
        <v>0</v>
      </c>
      <c r="W15" s="224"/>
      <c r="X15" s="224" t="s">
        <v>238</v>
      </c>
      <c r="Y15" s="224" t="s">
        <v>210</v>
      </c>
      <c r="Z15" s="214"/>
      <c r="AA15" s="214"/>
      <c r="AB15" s="214"/>
      <c r="AC15" s="214"/>
      <c r="AD15" s="214"/>
      <c r="AE15" s="214"/>
      <c r="AF15" s="214"/>
      <c r="AG15" s="214" t="s">
        <v>319</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49" t="s">
        <v>538</v>
      </c>
      <c r="D16" s="225"/>
      <c r="E16" s="226">
        <v>12.1</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x14ac:dyDescent="0.2">
      <c r="A17" s="228" t="s">
        <v>202</v>
      </c>
      <c r="B17" s="229" t="s">
        <v>166</v>
      </c>
      <c r="C17" s="245" t="s">
        <v>167</v>
      </c>
      <c r="D17" s="230"/>
      <c r="E17" s="231"/>
      <c r="F17" s="232"/>
      <c r="G17" s="232">
        <f>SUMIF(AG18:AG135,"&lt;&gt;NOR",G18:G135)</f>
        <v>0</v>
      </c>
      <c r="H17" s="232"/>
      <c r="I17" s="232">
        <f>SUM(I18:I135)</f>
        <v>0</v>
      </c>
      <c r="J17" s="232"/>
      <c r="K17" s="232">
        <f>SUM(K18:K135)</f>
        <v>0</v>
      </c>
      <c r="L17" s="232"/>
      <c r="M17" s="232">
        <f>SUM(M18:M135)</f>
        <v>0</v>
      </c>
      <c r="N17" s="231"/>
      <c r="O17" s="231">
        <f>SUM(O18:O135)</f>
        <v>0</v>
      </c>
      <c r="P17" s="231"/>
      <c r="Q17" s="231">
        <f>SUM(Q18:Q135)</f>
        <v>0</v>
      </c>
      <c r="R17" s="232"/>
      <c r="S17" s="232"/>
      <c r="T17" s="233"/>
      <c r="U17" s="227"/>
      <c r="V17" s="227">
        <f>SUM(V18:V135)</f>
        <v>0</v>
      </c>
      <c r="W17" s="227"/>
      <c r="X17" s="227"/>
      <c r="Y17" s="227"/>
      <c r="AG17" t="s">
        <v>203</v>
      </c>
    </row>
    <row r="18" spans="1:60" ht="22.5" outlineLevel="1" x14ac:dyDescent="0.2">
      <c r="A18" s="235">
        <v>3</v>
      </c>
      <c r="B18" s="236" t="s">
        <v>539</v>
      </c>
      <c r="C18" s="246" t="s">
        <v>725</v>
      </c>
      <c r="D18" s="237" t="s">
        <v>318</v>
      </c>
      <c r="E18" s="238">
        <v>94.73</v>
      </c>
      <c r="F18" s="239"/>
      <c r="G18" s="240">
        <f>ROUND(E18*F18,2)</f>
        <v>0</v>
      </c>
      <c r="H18" s="239"/>
      <c r="I18" s="240">
        <f>ROUND(E18*H18,2)</f>
        <v>0</v>
      </c>
      <c r="J18" s="239"/>
      <c r="K18" s="240">
        <f>ROUND(E18*J18,2)</f>
        <v>0</v>
      </c>
      <c r="L18" s="240">
        <v>12</v>
      </c>
      <c r="M18" s="240">
        <f>G18*(1+L18/100)</f>
        <v>0</v>
      </c>
      <c r="N18" s="238">
        <v>0</v>
      </c>
      <c r="O18" s="238">
        <f>ROUND(E18*N18,2)</f>
        <v>0</v>
      </c>
      <c r="P18" s="238">
        <v>0</v>
      </c>
      <c r="Q18" s="238">
        <f>ROUND(E18*P18,2)</f>
        <v>0</v>
      </c>
      <c r="R18" s="240"/>
      <c r="S18" s="240" t="s">
        <v>229</v>
      </c>
      <c r="T18" s="241" t="s">
        <v>208</v>
      </c>
      <c r="U18" s="224">
        <v>0</v>
      </c>
      <c r="V18" s="224">
        <f>ROUND(E18*U18,2)</f>
        <v>0</v>
      </c>
      <c r="W18" s="224"/>
      <c r="X18" s="224" t="s">
        <v>238</v>
      </c>
      <c r="Y18" s="224" t="s">
        <v>210</v>
      </c>
      <c r="Z18" s="214"/>
      <c r="AA18" s="214"/>
      <c r="AB18" s="214"/>
      <c r="AC18" s="214"/>
      <c r="AD18" s="214"/>
      <c r="AE18" s="214"/>
      <c r="AF18" s="214"/>
      <c r="AG18" s="214" t="s">
        <v>319</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49" t="s">
        <v>726</v>
      </c>
      <c r="D19" s="225"/>
      <c r="E19" s="226">
        <v>63</v>
      </c>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222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49" t="s">
        <v>727</v>
      </c>
      <c r="D20" s="225"/>
      <c r="E20" s="226">
        <v>13.14</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222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49" t="s">
        <v>728</v>
      </c>
      <c r="D21" s="225"/>
      <c r="E21" s="226">
        <v>7.15</v>
      </c>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222</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x14ac:dyDescent="0.2">
      <c r="A22" s="221"/>
      <c r="B22" s="222"/>
      <c r="C22" s="249" t="s">
        <v>729</v>
      </c>
      <c r="D22" s="225"/>
      <c r="E22" s="226">
        <v>10</v>
      </c>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222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49" t="s">
        <v>730</v>
      </c>
      <c r="D23" s="225"/>
      <c r="E23" s="226">
        <v>1.44</v>
      </c>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222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22.5" outlineLevel="1" x14ac:dyDescent="0.2">
      <c r="A24" s="235">
        <v>4</v>
      </c>
      <c r="B24" s="236" t="s">
        <v>547</v>
      </c>
      <c r="C24" s="246" t="s">
        <v>731</v>
      </c>
      <c r="D24" s="237" t="s">
        <v>235</v>
      </c>
      <c r="E24" s="238">
        <v>4.984</v>
      </c>
      <c r="F24" s="239"/>
      <c r="G24" s="240">
        <f>ROUND(E24*F24,2)</f>
        <v>0</v>
      </c>
      <c r="H24" s="239"/>
      <c r="I24" s="240">
        <f>ROUND(E24*H24,2)</f>
        <v>0</v>
      </c>
      <c r="J24" s="239"/>
      <c r="K24" s="240">
        <f>ROUND(E24*J24,2)</f>
        <v>0</v>
      </c>
      <c r="L24" s="240">
        <v>12</v>
      </c>
      <c r="M24" s="240">
        <f>G24*(1+L24/100)</f>
        <v>0</v>
      </c>
      <c r="N24" s="238">
        <v>0</v>
      </c>
      <c r="O24" s="238">
        <f>ROUND(E24*N24,2)</f>
        <v>0</v>
      </c>
      <c r="P24" s="238">
        <v>0</v>
      </c>
      <c r="Q24" s="238">
        <f>ROUND(E24*P24,2)</f>
        <v>0</v>
      </c>
      <c r="R24" s="240"/>
      <c r="S24" s="240" t="s">
        <v>229</v>
      </c>
      <c r="T24" s="241" t="s">
        <v>208</v>
      </c>
      <c r="U24" s="224">
        <v>0</v>
      </c>
      <c r="V24" s="224">
        <f>ROUND(E24*U24,2)</f>
        <v>0</v>
      </c>
      <c r="W24" s="224"/>
      <c r="X24" s="224" t="s">
        <v>238</v>
      </c>
      <c r="Y24" s="224" t="s">
        <v>210</v>
      </c>
      <c r="Z24" s="214"/>
      <c r="AA24" s="214"/>
      <c r="AB24" s="214"/>
      <c r="AC24" s="214"/>
      <c r="AD24" s="214"/>
      <c r="AE24" s="214"/>
      <c r="AF24" s="214"/>
      <c r="AG24" s="214" t="s">
        <v>319</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49" t="s">
        <v>549</v>
      </c>
      <c r="D25" s="225"/>
      <c r="E25" s="226">
        <v>4.4800000000000004</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222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49" t="s">
        <v>732</v>
      </c>
      <c r="D26" s="225"/>
      <c r="E26" s="226">
        <v>0.504</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22.5" outlineLevel="1" x14ac:dyDescent="0.2">
      <c r="A27" s="235">
        <v>5</v>
      </c>
      <c r="B27" s="236" t="s">
        <v>551</v>
      </c>
      <c r="C27" s="246" t="s">
        <v>733</v>
      </c>
      <c r="D27" s="237" t="s">
        <v>342</v>
      </c>
      <c r="E27" s="238">
        <v>8</v>
      </c>
      <c r="F27" s="239"/>
      <c r="G27" s="240">
        <f>ROUND(E27*F27,2)</f>
        <v>0</v>
      </c>
      <c r="H27" s="239"/>
      <c r="I27" s="240">
        <f>ROUND(E27*H27,2)</f>
        <v>0</v>
      </c>
      <c r="J27" s="239"/>
      <c r="K27" s="240">
        <f>ROUND(E27*J27,2)</f>
        <v>0</v>
      </c>
      <c r="L27" s="240">
        <v>12</v>
      </c>
      <c r="M27" s="240">
        <f>G27*(1+L27/100)</f>
        <v>0</v>
      </c>
      <c r="N27" s="238">
        <v>0</v>
      </c>
      <c r="O27" s="238">
        <f>ROUND(E27*N27,2)</f>
        <v>0</v>
      </c>
      <c r="P27" s="238">
        <v>0</v>
      </c>
      <c r="Q27" s="238">
        <f>ROUND(E27*P27,2)</f>
        <v>0</v>
      </c>
      <c r="R27" s="240"/>
      <c r="S27" s="240" t="s">
        <v>229</v>
      </c>
      <c r="T27" s="241" t="s">
        <v>208</v>
      </c>
      <c r="U27" s="224">
        <v>0</v>
      </c>
      <c r="V27" s="224">
        <f>ROUND(E27*U27,2)</f>
        <v>0</v>
      </c>
      <c r="W27" s="224"/>
      <c r="X27" s="224" t="s">
        <v>238</v>
      </c>
      <c r="Y27" s="224" t="s">
        <v>210</v>
      </c>
      <c r="Z27" s="214"/>
      <c r="AA27" s="214"/>
      <c r="AB27" s="214"/>
      <c r="AC27" s="214"/>
      <c r="AD27" s="214"/>
      <c r="AE27" s="214"/>
      <c r="AF27" s="214"/>
      <c r="AG27" s="214" t="s">
        <v>319</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
      <c r="A28" s="221"/>
      <c r="B28" s="222"/>
      <c r="C28" s="247" t="s">
        <v>553</v>
      </c>
      <c r="D28" s="242"/>
      <c r="E28" s="242"/>
      <c r="F28" s="242"/>
      <c r="G28" s="242"/>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213</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48" t="s">
        <v>554</v>
      </c>
      <c r="D29" s="243"/>
      <c r="E29" s="243"/>
      <c r="F29" s="243"/>
      <c r="G29" s="243"/>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213</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48" t="s">
        <v>555</v>
      </c>
      <c r="D30" s="243"/>
      <c r="E30" s="243"/>
      <c r="F30" s="243"/>
      <c r="G30" s="243"/>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213</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48" t="s">
        <v>556</v>
      </c>
      <c r="D31" s="243"/>
      <c r="E31" s="243"/>
      <c r="F31" s="243"/>
      <c r="G31" s="243"/>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213</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48" t="s">
        <v>557</v>
      </c>
      <c r="D32" s="243"/>
      <c r="E32" s="243"/>
      <c r="F32" s="243"/>
      <c r="G32" s="243"/>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213</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48" t="s">
        <v>558</v>
      </c>
      <c r="D33" s="243"/>
      <c r="E33" s="243"/>
      <c r="F33" s="243"/>
      <c r="G33" s="243"/>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213</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48" t="s">
        <v>529</v>
      </c>
      <c r="D34" s="243"/>
      <c r="E34" s="243"/>
      <c r="F34" s="243"/>
      <c r="G34" s="243"/>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213</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49" t="s">
        <v>734</v>
      </c>
      <c r="D35" s="225"/>
      <c r="E35" s="226">
        <v>8</v>
      </c>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222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22.5" outlineLevel="3" x14ac:dyDescent="0.2">
      <c r="A36" s="221"/>
      <c r="B36" s="222"/>
      <c r="C36" s="249" t="s">
        <v>560</v>
      </c>
      <c r="D36" s="225"/>
      <c r="E36" s="226"/>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222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49" t="s">
        <v>561</v>
      </c>
      <c r="D37" s="225"/>
      <c r="E37" s="226"/>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222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49" t="s">
        <v>562</v>
      </c>
      <c r="D38" s="225"/>
      <c r="E38" s="226"/>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222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ht="22.5" outlineLevel="1" x14ac:dyDescent="0.2">
      <c r="A39" s="235">
        <v>6</v>
      </c>
      <c r="B39" s="236" t="s">
        <v>563</v>
      </c>
      <c r="C39" s="246" t="s">
        <v>735</v>
      </c>
      <c r="D39" s="237" t="s">
        <v>342</v>
      </c>
      <c r="E39" s="238">
        <v>24</v>
      </c>
      <c r="F39" s="239"/>
      <c r="G39" s="240">
        <f>ROUND(E39*F39,2)</f>
        <v>0</v>
      </c>
      <c r="H39" s="239"/>
      <c r="I39" s="240">
        <f>ROUND(E39*H39,2)</f>
        <v>0</v>
      </c>
      <c r="J39" s="239"/>
      <c r="K39" s="240">
        <f>ROUND(E39*J39,2)</f>
        <v>0</v>
      </c>
      <c r="L39" s="240">
        <v>12</v>
      </c>
      <c r="M39" s="240">
        <f>G39*(1+L39/100)</f>
        <v>0</v>
      </c>
      <c r="N39" s="238">
        <v>0</v>
      </c>
      <c r="O39" s="238">
        <f>ROUND(E39*N39,2)</f>
        <v>0</v>
      </c>
      <c r="P39" s="238">
        <v>0</v>
      </c>
      <c r="Q39" s="238">
        <f>ROUND(E39*P39,2)</f>
        <v>0</v>
      </c>
      <c r="R39" s="240"/>
      <c r="S39" s="240" t="s">
        <v>229</v>
      </c>
      <c r="T39" s="241" t="s">
        <v>208</v>
      </c>
      <c r="U39" s="224">
        <v>0</v>
      </c>
      <c r="V39" s="224">
        <f>ROUND(E39*U39,2)</f>
        <v>0</v>
      </c>
      <c r="W39" s="224"/>
      <c r="X39" s="224" t="s">
        <v>238</v>
      </c>
      <c r="Y39" s="224" t="s">
        <v>210</v>
      </c>
      <c r="Z39" s="214"/>
      <c r="AA39" s="214"/>
      <c r="AB39" s="214"/>
      <c r="AC39" s="214"/>
      <c r="AD39" s="214"/>
      <c r="AE39" s="214"/>
      <c r="AF39" s="214"/>
      <c r="AG39" s="214" t="s">
        <v>319</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21"/>
      <c r="B40" s="222"/>
      <c r="C40" s="247" t="s">
        <v>573</v>
      </c>
      <c r="D40" s="242"/>
      <c r="E40" s="242"/>
      <c r="F40" s="242"/>
      <c r="G40" s="242"/>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213</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48" t="s">
        <v>574</v>
      </c>
      <c r="D41" s="243"/>
      <c r="E41" s="243"/>
      <c r="F41" s="243"/>
      <c r="G41" s="243"/>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213</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48" t="s">
        <v>555</v>
      </c>
      <c r="D42" s="243"/>
      <c r="E42" s="243"/>
      <c r="F42" s="243"/>
      <c r="G42" s="243"/>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213</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48" t="s">
        <v>575</v>
      </c>
      <c r="D43" s="243"/>
      <c r="E43" s="243"/>
      <c r="F43" s="243"/>
      <c r="G43" s="243"/>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213</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48" t="s">
        <v>576</v>
      </c>
      <c r="D44" s="243"/>
      <c r="E44" s="243"/>
      <c r="F44" s="243"/>
      <c r="G44" s="243"/>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213</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48" t="s">
        <v>558</v>
      </c>
      <c r="D45" s="243"/>
      <c r="E45" s="243"/>
      <c r="F45" s="243"/>
      <c r="G45" s="243"/>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213</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48" t="s">
        <v>529</v>
      </c>
      <c r="D46" s="243"/>
      <c r="E46" s="243"/>
      <c r="F46" s="243"/>
      <c r="G46" s="243"/>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213</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2" x14ac:dyDescent="0.2">
      <c r="A47" s="221"/>
      <c r="B47" s="222"/>
      <c r="C47" s="249" t="s">
        <v>736</v>
      </c>
      <c r="D47" s="225"/>
      <c r="E47" s="226">
        <v>24</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222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ht="22.5" outlineLevel="3" x14ac:dyDescent="0.2">
      <c r="A48" s="221"/>
      <c r="B48" s="222"/>
      <c r="C48" s="249" t="s">
        <v>560</v>
      </c>
      <c r="D48" s="225"/>
      <c r="E48" s="226"/>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222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49" t="s">
        <v>561</v>
      </c>
      <c r="D49" s="225"/>
      <c r="E49" s="226"/>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222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49" t="s">
        <v>562</v>
      </c>
      <c r="D50" s="225"/>
      <c r="E50" s="226"/>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222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ht="22.5" outlineLevel="1" x14ac:dyDescent="0.2">
      <c r="A51" s="235">
        <v>7</v>
      </c>
      <c r="B51" s="236" t="s">
        <v>566</v>
      </c>
      <c r="C51" s="246" t="s">
        <v>737</v>
      </c>
      <c r="D51" s="237" t="s">
        <v>342</v>
      </c>
      <c r="E51" s="238">
        <v>6</v>
      </c>
      <c r="F51" s="239"/>
      <c r="G51" s="240">
        <f>ROUND(E51*F51,2)</f>
        <v>0</v>
      </c>
      <c r="H51" s="239"/>
      <c r="I51" s="240">
        <f>ROUND(E51*H51,2)</f>
        <v>0</v>
      </c>
      <c r="J51" s="239"/>
      <c r="K51" s="240">
        <f>ROUND(E51*J51,2)</f>
        <v>0</v>
      </c>
      <c r="L51" s="240">
        <v>12</v>
      </c>
      <c r="M51" s="240">
        <f>G51*(1+L51/100)</f>
        <v>0</v>
      </c>
      <c r="N51" s="238">
        <v>0</v>
      </c>
      <c r="O51" s="238">
        <f>ROUND(E51*N51,2)</f>
        <v>0</v>
      </c>
      <c r="P51" s="238">
        <v>0</v>
      </c>
      <c r="Q51" s="238">
        <f>ROUND(E51*P51,2)</f>
        <v>0</v>
      </c>
      <c r="R51" s="240"/>
      <c r="S51" s="240" t="s">
        <v>229</v>
      </c>
      <c r="T51" s="241" t="s">
        <v>208</v>
      </c>
      <c r="U51" s="224">
        <v>0</v>
      </c>
      <c r="V51" s="224">
        <f>ROUND(E51*U51,2)</f>
        <v>0</v>
      </c>
      <c r="W51" s="224"/>
      <c r="X51" s="224" t="s">
        <v>238</v>
      </c>
      <c r="Y51" s="224" t="s">
        <v>210</v>
      </c>
      <c r="Z51" s="214"/>
      <c r="AA51" s="214"/>
      <c r="AB51" s="214"/>
      <c r="AC51" s="214"/>
      <c r="AD51" s="214"/>
      <c r="AE51" s="214"/>
      <c r="AF51" s="214"/>
      <c r="AG51" s="214" t="s">
        <v>319</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2" x14ac:dyDescent="0.2">
      <c r="A52" s="221"/>
      <c r="B52" s="222"/>
      <c r="C52" s="247" t="s">
        <v>573</v>
      </c>
      <c r="D52" s="242"/>
      <c r="E52" s="242"/>
      <c r="F52" s="242"/>
      <c r="G52" s="242"/>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213</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48" t="s">
        <v>574</v>
      </c>
      <c r="D53" s="243"/>
      <c r="E53" s="243"/>
      <c r="F53" s="243"/>
      <c r="G53" s="243"/>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213</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48" t="s">
        <v>555</v>
      </c>
      <c r="D54" s="243"/>
      <c r="E54" s="243"/>
      <c r="F54" s="243"/>
      <c r="G54" s="243"/>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213</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48" t="s">
        <v>575</v>
      </c>
      <c r="D55" s="243"/>
      <c r="E55" s="243"/>
      <c r="F55" s="243"/>
      <c r="G55" s="243"/>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213</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48" t="s">
        <v>576</v>
      </c>
      <c r="D56" s="243"/>
      <c r="E56" s="243"/>
      <c r="F56" s="243"/>
      <c r="G56" s="243"/>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213</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48" t="s">
        <v>558</v>
      </c>
      <c r="D57" s="243"/>
      <c r="E57" s="243"/>
      <c r="F57" s="243"/>
      <c r="G57" s="243"/>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213</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48" t="s">
        <v>529</v>
      </c>
      <c r="D58" s="243"/>
      <c r="E58" s="243"/>
      <c r="F58" s="243"/>
      <c r="G58" s="243"/>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213</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2" x14ac:dyDescent="0.2">
      <c r="A59" s="221"/>
      <c r="B59" s="222"/>
      <c r="C59" s="249" t="s">
        <v>593</v>
      </c>
      <c r="D59" s="225"/>
      <c r="E59" s="226">
        <v>6</v>
      </c>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222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ht="22.5" outlineLevel="3" x14ac:dyDescent="0.2">
      <c r="A60" s="221"/>
      <c r="B60" s="222"/>
      <c r="C60" s="249" t="s">
        <v>560</v>
      </c>
      <c r="D60" s="225"/>
      <c r="E60" s="226"/>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222</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49" t="s">
        <v>561</v>
      </c>
      <c r="D61" s="225"/>
      <c r="E61" s="226"/>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222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49" t="s">
        <v>562</v>
      </c>
      <c r="D62" s="225"/>
      <c r="E62" s="226"/>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222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ht="22.5" outlineLevel="1" x14ac:dyDescent="0.2">
      <c r="A63" s="235">
        <v>8</v>
      </c>
      <c r="B63" s="236" t="s">
        <v>569</v>
      </c>
      <c r="C63" s="246" t="s">
        <v>738</v>
      </c>
      <c r="D63" s="237" t="s">
        <v>342</v>
      </c>
      <c r="E63" s="238">
        <v>12</v>
      </c>
      <c r="F63" s="239"/>
      <c r="G63" s="240">
        <f>ROUND(E63*F63,2)</f>
        <v>0</v>
      </c>
      <c r="H63" s="239"/>
      <c r="I63" s="240">
        <f>ROUND(E63*H63,2)</f>
        <v>0</v>
      </c>
      <c r="J63" s="239"/>
      <c r="K63" s="240">
        <f>ROUND(E63*J63,2)</f>
        <v>0</v>
      </c>
      <c r="L63" s="240">
        <v>12</v>
      </c>
      <c r="M63" s="240">
        <f>G63*(1+L63/100)</f>
        <v>0</v>
      </c>
      <c r="N63" s="238">
        <v>0</v>
      </c>
      <c r="O63" s="238">
        <f>ROUND(E63*N63,2)</f>
        <v>0</v>
      </c>
      <c r="P63" s="238">
        <v>0</v>
      </c>
      <c r="Q63" s="238">
        <f>ROUND(E63*P63,2)</f>
        <v>0</v>
      </c>
      <c r="R63" s="240"/>
      <c r="S63" s="240" t="s">
        <v>229</v>
      </c>
      <c r="T63" s="241" t="s">
        <v>208</v>
      </c>
      <c r="U63" s="224">
        <v>0</v>
      </c>
      <c r="V63" s="224">
        <f>ROUND(E63*U63,2)</f>
        <v>0</v>
      </c>
      <c r="W63" s="224"/>
      <c r="X63" s="224" t="s">
        <v>238</v>
      </c>
      <c r="Y63" s="224" t="s">
        <v>210</v>
      </c>
      <c r="Z63" s="214"/>
      <c r="AA63" s="214"/>
      <c r="AB63" s="214"/>
      <c r="AC63" s="214"/>
      <c r="AD63" s="214"/>
      <c r="AE63" s="214"/>
      <c r="AF63" s="214"/>
      <c r="AG63" s="214" t="s">
        <v>319</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2" x14ac:dyDescent="0.2">
      <c r="A64" s="221"/>
      <c r="B64" s="222"/>
      <c r="C64" s="247" t="s">
        <v>591</v>
      </c>
      <c r="D64" s="242"/>
      <c r="E64" s="242"/>
      <c r="F64" s="242"/>
      <c r="G64" s="242"/>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213</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48" t="s">
        <v>574</v>
      </c>
      <c r="D65" s="243"/>
      <c r="E65" s="243"/>
      <c r="F65" s="243"/>
      <c r="G65" s="243"/>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213</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48" t="s">
        <v>555</v>
      </c>
      <c r="D66" s="243"/>
      <c r="E66" s="243"/>
      <c r="F66" s="243"/>
      <c r="G66" s="243"/>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213</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48" t="s">
        <v>575</v>
      </c>
      <c r="D67" s="243"/>
      <c r="E67" s="243"/>
      <c r="F67" s="243"/>
      <c r="G67" s="243"/>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213</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48" t="s">
        <v>576</v>
      </c>
      <c r="D68" s="243"/>
      <c r="E68" s="243"/>
      <c r="F68" s="243"/>
      <c r="G68" s="243"/>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213</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48" t="s">
        <v>592</v>
      </c>
      <c r="D69" s="243"/>
      <c r="E69" s="243"/>
      <c r="F69" s="243"/>
      <c r="G69" s="243"/>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213</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48" t="s">
        <v>558</v>
      </c>
      <c r="D70" s="243"/>
      <c r="E70" s="243"/>
      <c r="F70" s="243"/>
      <c r="G70" s="243"/>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213</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48" t="s">
        <v>529</v>
      </c>
      <c r="D71" s="243"/>
      <c r="E71" s="243"/>
      <c r="F71" s="243"/>
      <c r="G71" s="243"/>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213</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2" x14ac:dyDescent="0.2">
      <c r="A72" s="221"/>
      <c r="B72" s="222"/>
      <c r="C72" s="249" t="s">
        <v>596</v>
      </c>
      <c r="D72" s="225"/>
      <c r="E72" s="226">
        <v>12</v>
      </c>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222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ht="22.5" outlineLevel="3" x14ac:dyDescent="0.2">
      <c r="A73" s="221"/>
      <c r="B73" s="222"/>
      <c r="C73" s="249" t="s">
        <v>560</v>
      </c>
      <c r="D73" s="225"/>
      <c r="E73" s="226"/>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222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49" t="s">
        <v>561</v>
      </c>
      <c r="D74" s="225"/>
      <c r="E74" s="226"/>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222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49" t="s">
        <v>562</v>
      </c>
      <c r="D75" s="225"/>
      <c r="E75" s="226"/>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222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ht="22.5" outlineLevel="1" x14ac:dyDescent="0.2">
      <c r="A76" s="235">
        <v>9</v>
      </c>
      <c r="B76" s="236" t="s">
        <v>571</v>
      </c>
      <c r="C76" s="246" t="s">
        <v>739</v>
      </c>
      <c r="D76" s="237" t="s">
        <v>342</v>
      </c>
      <c r="E76" s="238">
        <v>6</v>
      </c>
      <c r="F76" s="239"/>
      <c r="G76" s="240">
        <f>ROUND(E76*F76,2)</f>
        <v>0</v>
      </c>
      <c r="H76" s="239"/>
      <c r="I76" s="240">
        <f>ROUND(E76*H76,2)</f>
        <v>0</v>
      </c>
      <c r="J76" s="239"/>
      <c r="K76" s="240">
        <f>ROUND(E76*J76,2)</f>
        <v>0</v>
      </c>
      <c r="L76" s="240">
        <v>12</v>
      </c>
      <c r="M76" s="240">
        <f>G76*(1+L76/100)</f>
        <v>0</v>
      </c>
      <c r="N76" s="238">
        <v>0</v>
      </c>
      <c r="O76" s="238">
        <f>ROUND(E76*N76,2)</f>
        <v>0</v>
      </c>
      <c r="P76" s="238">
        <v>0</v>
      </c>
      <c r="Q76" s="238">
        <f>ROUND(E76*P76,2)</f>
        <v>0</v>
      </c>
      <c r="R76" s="240"/>
      <c r="S76" s="240" t="s">
        <v>229</v>
      </c>
      <c r="T76" s="241" t="s">
        <v>208</v>
      </c>
      <c r="U76" s="224">
        <v>0</v>
      </c>
      <c r="V76" s="224">
        <f>ROUND(E76*U76,2)</f>
        <v>0</v>
      </c>
      <c r="W76" s="224"/>
      <c r="X76" s="224" t="s">
        <v>238</v>
      </c>
      <c r="Y76" s="224" t="s">
        <v>210</v>
      </c>
      <c r="Z76" s="214"/>
      <c r="AA76" s="214"/>
      <c r="AB76" s="214"/>
      <c r="AC76" s="214"/>
      <c r="AD76" s="214"/>
      <c r="AE76" s="214"/>
      <c r="AF76" s="214"/>
      <c r="AG76" s="214" t="s">
        <v>319</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
      <c r="A77" s="221"/>
      <c r="B77" s="222"/>
      <c r="C77" s="247" t="s">
        <v>591</v>
      </c>
      <c r="D77" s="242"/>
      <c r="E77" s="242"/>
      <c r="F77" s="242"/>
      <c r="G77" s="242"/>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213</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48" t="s">
        <v>574</v>
      </c>
      <c r="D78" s="243"/>
      <c r="E78" s="243"/>
      <c r="F78" s="243"/>
      <c r="G78" s="243"/>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213</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48" t="s">
        <v>555</v>
      </c>
      <c r="D79" s="243"/>
      <c r="E79" s="243"/>
      <c r="F79" s="243"/>
      <c r="G79" s="243"/>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213</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48" t="s">
        <v>575</v>
      </c>
      <c r="D80" s="243"/>
      <c r="E80" s="243"/>
      <c r="F80" s="243"/>
      <c r="G80" s="243"/>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213</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48" t="s">
        <v>576</v>
      </c>
      <c r="D81" s="243"/>
      <c r="E81" s="243"/>
      <c r="F81" s="243"/>
      <c r="G81" s="243"/>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213</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48" t="s">
        <v>592</v>
      </c>
      <c r="D82" s="243"/>
      <c r="E82" s="243"/>
      <c r="F82" s="243"/>
      <c r="G82" s="243"/>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213</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48" t="s">
        <v>558</v>
      </c>
      <c r="D83" s="243"/>
      <c r="E83" s="243"/>
      <c r="F83" s="243"/>
      <c r="G83" s="243"/>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213</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48" t="s">
        <v>529</v>
      </c>
      <c r="D84" s="243"/>
      <c r="E84" s="243"/>
      <c r="F84" s="243"/>
      <c r="G84" s="243"/>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213</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2" x14ac:dyDescent="0.2">
      <c r="A85" s="221"/>
      <c r="B85" s="222"/>
      <c r="C85" s="249" t="s">
        <v>593</v>
      </c>
      <c r="D85" s="225"/>
      <c r="E85" s="226">
        <v>6</v>
      </c>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222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ht="22.5" outlineLevel="3" x14ac:dyDescent="0.2">
      <c r="A86" s="221"/>
      <c r="B86" s="222"/>
      <c r="C86" s="249" t="s">
        <v>560</v>
      </c>
      <c r="D86" s="225"/>
      <c r="E86" s="226"/>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222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49" t="s">
        <v>561</v>
      </c>
      <c r="D87" s="225"/>
      <c r="E87" s="226"/>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222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49" t="s">
        <v>562</v>
      </c>
      <c r="D88" s="225"/>
      <c r="E88" s="226"/>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222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ht="22.5" outlineLevel="1" x14ac:dyDescent="0.2">
      <c r="A89" s="235">
        <v>10</v>
      </c>
      <c r="B89" s="236" t="s">
        <v>578</v>
      </c>
      <c r="C89" s="246" t="s">
        <v>740</v>
      </c>
      <c r="D89" s="237" t="s">
        <v>342</v>
      </c>
      <c r="E89" s="238">
        <v>5</v>
      </c>
      <c r="F89" s="239"/>
      <c r="G89" s="240">
        <f>ROUND(E89*F89,2)</f>
        <v>0</v>
      </c>
      <c r="H89" s="239"/>
      <c r="I89" s="240">
        <f>ROUND(E89*H89,2)</f>
        <v>0</v>
      </c>
      <c r="J89" s="239"/>
      <c r="K89" s="240">
        <f>ROUND(E89*J89,2)</f>
        <v>0</v>
      </c>
      <c r="L89" s="240">
        <v>12</v>
      </c>
      <c r="M89" s="240">
        <f>G89*(1+L89/100)</f>
        <v>0</v>
      </c>
      <c r="N89" s="238">
        <v>0</v>
      </c>
      <c r="O89" s="238">
        <f>ROUND(E89*N89,2)</f>
        <v>0</v>
      </c>
      <c r="P89" s="238">
        <v>0</v>
      </c>
      <c r="Q89" s="238">
        <f>ROUND(E89*P89,2)</f>
        <v>0</v>
      </c>
      <c r="R89" s="240"/>
      <c r="S89" s="240" t="s">
        <v>229</v>
      </c>
      <c r="T89" s="241" t="s">
        <v>208</v>
      </c>
      <c r="U89" s="224">
        <v>0</v>
      </c>
      <c r="V89" s="224">
        <f>ROUND(E89*U89,2)</f>
        <v>0</v>
      </c>
      <c r="W89" s="224"/>
      <c r="X89" s="224" t="s">
        <v>238</v>
      </c>
      <c r="Y89" s="224" t="s">
        <v>210</v>
      </c>
      <c r="Z89" s="214"/>
      <c r="AA89" s="214"/>
      <c r="AB89" s="214"/>
      <c r="AC89" s="214"/>
      <c r="AD89" s="214"/>
      <c r="AE89" s="214"/>
      <c r="AF89" s="214"/>
      <c r="AG89" s="214" t="s">
        <v>319</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2" x14ac:dyDescent="0.2">
      <c r="A90" s="221"/>
      <c r="B90" s="222"/>
      <c r="C90" s="247" t="s">
        <v>580</v>
      </c>
      <c r="D90" s="242"/>
      <c r="E90" s="242"/>
      <c r="F90" s="242"/>
      <c r="G90" s="242"/>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213</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48" t="s">
        <v>574</v>
      </c>
      <c r="D91" s="243"/>
      <c r="E91" s="243"/>
      <c r="F91" s="243"/>
      <c r="G91" s="243"/>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213</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48" t="s">
        <v>555</v>
      </c>
      <c r="D92" s="243"/>
      <c r="E92" s="243"/>
      <c r="F92" s="243"/>
      <c r="G92" s="243"/>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213</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48" t="s">
        <v>581</v>
      </c>
      <c r="D93" s="243"/>
      <c r="E93" s="243"/>
      <c r="F93" s="243"/>
      <c r="G93" s="243"/>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213</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48" t="s">
        <v>582</v>
      </c>
      <c r="D94" s="243"/>
      <c r="E94" s="243"/>
      <c r="F94" s="243"/>
      <c r="G94" s="243"/>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213</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48" t="s">
        <v>558</v>
      </c>
      <c r="D95" s="243"/>
      <c r="E95" s="243"/>
      <c r="F95" s="243"/>
      <c r="G95" s="243"/>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213</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48" t="s">
        <v>529</v>
      </c>
      <c r="D96" s="243"/>
      <c r="E96" s="243"/>
      <c r="F96" s="243"/>
      <c r="G96" s="243"/>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213</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2" x14ac:dyDescent="0.2">
      <c r="A97" s="221"/>
      <c r="B97" s="222"/>
      <c r="C97" s="249" t="s">
        <v>583</v>
      </c>
      <c r="D97" s="225"/>
      <c r="E97" s="226">
        <v>5</v>
      </c>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222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ht="22.5" outlineLevel="3" x14ac:dyDescent="0.2">
      <c r="A98" s="221"/>
      <c r="B98" s="222"/>
      <c r="C98" s="249" t="s">
        <v>560</v>
      </c>
      <c r="D98" s="225"/>
      <c r="E98" s="226"/>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222</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49" t="s">
        <v>561</v>
      </c>
      <c r="D99" s="225"/>
      <c r="E99" s="226"/>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222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49" t="s">
        <v>562</v>
      </c>
      <c r="D100" s="225"/>
      <c r="E100" s="226"/>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222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ht="22.5" outlineLevel="1" x14ac:dyDescent="0.2">
      <c r="A101" s="235">
        <v>11</v>
      </c>
      <c r="B101" s="236" t="s">
        <v>584</v>
      </c>
      <c r="C101" s="246" t="s">
        <v>741</v>
      </c>
      <c r="D101" s="237" t="s">
        <v>342</v>
      </c>
      <c r="E101" s="238">
        <v>4</v>
      </c>
      <c r="F101" s="239"/>
      <c r="G101" s="240">
        <f>ROUND(E101*F101,2)</f>
        <v>0</v>
      </c>
      <c r="H101" s="239"/>
      <c r="I101" s="240">
        <f>ROUND(E101*H101,2)</f>
        <v>0</v>
      </c>
      <c r="J101" s="239"/>
      <c r="K101" s="240">
        <f>ROUND(E101*J101,2)</f>
        <v>0</v>
      </c>
      <c r="L101" s="240">
        <v>12</v>
      </c>
      <c r="M101" s="240">
        <f>G101*(1+L101/100)</f>
        <v>0</v>
      </c>
      <c r="N101" s="238">
        <v>0</v>
      </c>
      <c r="O101" s="238">
        <f>ROUND(E101*N101,2)</f>
        <v>0</v>
      </c>
      <c r="P101" s="238">
        <v>0</v>
      </c>
      <c r="Q101" s="238">
        <f>ROUND(E101*P101,2)</f>
        <v>0</v>
      </c>
      <c r="R101" s="240"/>
      <c r="S101" s="240" t="s">
        <v>229</v>
      </c>
      <c r="T101" s="241" t="s">
        <v>208</v>
      </c>
      <c r="U101" s="224">
        <v>0</v>
      </c>
      <c r="V101" s="224">
        <f>ROUND(E101*U101,2)</f>
        <v>0</v>
      </c>
      <c r="W101" s="224"/>
      <c r="X101" s="224" t="s">
        <v>238</v>
      </c>
      <c r="Y101" s="224" t="s">
        <v>210</v>
      </c>
      <c r="Z101" s="214"/>
      <c r="AA101" s="214"/>
      <c r="AB101" s="214"/>
      <c r="AC101" s="214"/>
      <c r="AD101" s="214"/>
      <c r="AE101" s="214"/>
      <c r="AF101" s="214"/>
      <c r="AG101" s="214" t="s">
        <v>319</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21"/>
      <c r="B102" s="222"/>
      <c r="C102" s="247" t="s">
        <v>580</v>
      </c>
      <c r="D102" s="242"/>
      <c r="E102" s="242"/>
      <c r="F102" s="242"/>
      <c r="G102" s="242"/>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213</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48" t="s">
        <v>574</v>
      </c>
      <c r="D103" s="243"/>
      <c r="E103" s="243"/>
      <c r="F103" s="243"/>
      <c r="G103" s="243"/>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213</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48" t="s">
        <v>555</v>
      </c>
      <c r="D104" s="243"/>
      <c r="E104" s="243"/>
      <c r="F104" s="243"/>
      <c r="G104" s="243"/>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213</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48" t="s">
        <v>581</v>
      </c>
      <c r="D105" s="243"/>
      <c r="E105" s="243"/>
      <c r="F105" s="243"/>
      <c r="G105" s="243"/>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213</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48" t="s">
        <v>750</v>
      </c>
      <c r="D106" s="243"/>
      <c r="E106" s="243"/>
      <c r="F106" s="243"/>
      <c r="G106" s="243"/>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213</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48" t="s">
        <v>558</v>
      </c>
      <c r="D107" s="243"/>
      <c r="E107" s="243"/>
      <c r="F107" s="243"/>
      <c r="G107" s="243"/>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213</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48" t="s">
        <v>529</v>
      </c>
      <c r="D108" s="243"/>
      <c r="E108" s="243"/>
      <c r="F108" s="243"/>
      <c r="G108" s="243"/>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213</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2" x14ac:dyDescent="0.2">
      <c r="A109" s="221"/>
      <c r="B109" s="222"/>
      <c r="C109" s="249" t="s">
        <v>588</v>
      </c>
      <c r="D109" s="225"/>
      <c r="E109" s="226">
        <v>4</v>
      </c>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222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ht="22.5" outlineLevel="3" x14ac:dyDescent="0.2">
      <c r="A110" s="221"/>
      <c r="B110" s="222"/>
      <c r="C110" s="249" t="s">
        <v>560</v>
      </c>
      <c r="D110" s="225"/>
      <c r="E110" s="226"/>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222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49" t="s">
        <v>561</v>
      </c>
      <c r="D111" s="225"/>
      <c r="E111" s="226"/>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222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49" t="s">
        <v>562</v>
      </c>
      <c r="D112" s="225"/>
      <c r="E112" s="226"/>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222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ht="22.5" outlineLevel="1" x14ac:dyDescent="0.2">
      <c r="A113" s="235">
        <v>12</v>
      </c>
      <c r="B113" s="236" t="s">
        <v>589</v>
      </c>
      <c r="C113" s="246" t="s">
        <v>742</v>
      </c>
      <c r="D113" s="237" t="s">
        <v>342</v>
      </c>
      <c r="E113" s="238">
        <v>6</v>
      </c>
      <c r="F113" s="239"/>
      <c r="G113" s="240">
        <f>ROUND(E113*F113,2)</f>
        <v>0</v>
      </c>
      <c r="H113" s="239"/>
      <c r="I113" s="240">
        <f>ROUND(E113*H113,2)</f>
        <v>0</v>
      </c>
      <c r="J113" s="239"/>
      <c r="K113" s="240">
        <f>ROUND(E113*J113,2)</f>
        <v>0</v>
      </c>
      <c r="L113" s="240">
        <v>12</v>
      </c>
      <c r="M113" s="240">
        <f>G113*(1+L113/100)</f>
        <v>0</v>
      </c>
      <c r="N113" s="238">
        <v>0</v>
      </c>
      <c r="O113" s="238">
        <f>ROUND(E113*N113,2)</f>
        <v>0</v>
      </c>
      <c r="P113" s="238">
        <v>0</v>
      </c>
      <c r="Q113" s="238">
        <f>ROUND(E113*P113,2)</f>
        <v>0</v>
      </c>
      <c r="R113" s="240"/>
      <c r="S113" s="240" t="s">
        <v>229</v>
      </c>
      <c r="T113" s="241" t="s">
        <v>208</v>
      </c>
      <c r="U113" s="224">
        <v>0</v>
      </c>
      <c r="V113" s="224">
        <f>ROUND(E113*U113,2)</f>
        <v>0</v>
      </c>
      <c r="W113" s="224"/>
      <c r="X113" s="224" t="s">
        <v>238</v>
      </c>
      <c r="Y113" s="224" t="s">
        <v>210</v>
      </c>
      <c r="Z113" s="214"/>
      <c r="AA113" s="214"/>
      <c r="AB113" s="214"/>
      <c r="AC113" s="214"/>
      <c r="AD113" s="214"/>
      <c r="AE113" s="214"/>
      <c r="AF113" s="214"/>
      <c r="AG113" s="214" t="s">
        <v>319</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2" x14ac:dyDescent="0.2">
      <c r="A114" s="221"/>
      <c r="B114" s="222"/>
      <c r="C114" s="247" t="s">
        <v>573</v>
      </c>
      <c r="D114" s="242"/>
      <c r="E114" s="242"/>
      <c r="F114" s="242"/>
      <c r="G114" s="242"/>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213</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48" t="s">
        <v>574</v>
      </c>
      <c r="D115" s="243"/>
      <c r="E115" s="243"/>
      <c r="F115" s="243"/>
      <c r="G115" s="243"/>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213</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48" t="s">
        <v>555</v>
      </c>
      <c r="D116" s="243"/>
      <c r="E116" s="243"/>
      <c r="F116" s="243"/>
      <c r="G116" s="243"/>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213</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48" t="s">
        <v>575</v>
      </c>
      <c r="D117" s="243"/>
      <c r="E117" s="243"/>
      <c r="F117" s="243"/>
      <c r="G117" s="243"/>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213</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48" t="s">
        <v>576</v>
      </c>
      <c r="D118" s="243"/>
      <c r="E118" s="243"/>
      <c r="F118" s="243"/>
      <c r="G118" s="243"/>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213</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48" t="s">
        <v>558</v>
      </c>
      <c r="D119" s="243"/>
      <c r="E119" s="243"/>
      <c r="F119" s="243"/>
      <c r="G119" s="243"/>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213</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48" t="s">
        <v>529</v>
      </c>
      <c r="D120" s="243"/>
      <c r="E120" s="243"/>
      <c r="F120" s="243"/>
      <c r="G120" s="243"/>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213</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2" x14ac:dyDescent="0.2">
      <c r="A121" s="221"/>
      <c r="B121" s="222"/>
      <c r="C121" s="249" t="s">
        <v>743</v>
      </c>
      <c r="D121" s="225"/>
      <c r="E121" s="226">
        <v>6</v>
      </c>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222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ht="22.5" outlineLevel="3" x14ac:dyDescent="0.2">
      <c r="A122" s="221"/>
      <c r="B122" s="222"/>
      <c r="C122" s="249" t="s">
        <v>560</v>
      </c>
      <c r="D122" s="225"/>
      <c r="E122" s="226"/>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222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49" t="s">
        <v>561</v>
      </c>
      <c r="D123" s="225"/>
      <c r="E123" s="226"/>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222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49" t="s">
        <v>562</v>
      </c>
      <c r="D124" s="225"/>
      <c r="E124" s="226"/>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222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ht="22.5" outlineLevel="1" x14ac:dyDescent="0.2">
      <c r="A125" s="235">
        <v>13</v>
      </c>
      <c r="B125" s="236" t="s">
        <v>601</v>
      </c>
      <c r="C125" s="246" t="s">
        <v>744</v>
      </c>
      <c r="D125" s="237" t="s">
        <v>342</v>
      </c>
      <c r="E125" s="238">
        <v>6</v>
      </c>
      <c r="F125" s="239"/>
      <c r="G125" s="240">
        <f>ROUND(E125*F125,2)</f>
        <v>0</v>
      </c>
      <c r="H125" s="239"/>
      <c r="I125" s="240">
        <f>ROUND(E125*H125,2)</f>
        <v>0</v>
      </c>
      <c r="J125" s="239"/>
      <c r="K125" s="240">
        <f>ROUND(E125*J125,2)</f>
        <v>0</v>
      </c>
      <c r="L125" s="240">
        <v>12</v>
      </c>
      <c r="M125" s="240">
        <f>G125*(1+L125/100)</f>
        <v>0</v>
      </c>
      <c r="N125" s="238">
        <v>0</v>
      </c>
      <c r="O125" s="238">
        <f>ROUND(E125*N125,2)</f>
        <v>0</v>
      </c>
      <c r="P125" s="238">
        <v>0</v>
      </c>
      <c r="Q125" s="238">
        <f>ROUND(E125*P125,2)</f>
        <v>0</v>
      </c>
      <c r="R125" s="240"/>
      <c r="S125" s="240" t="s">
        <v>229</v>
      </c>
      <c r="T125" s="241" t="s">
        <v>208</v>
      </c>
      <c r="U125" s="224">
        <v>0</v>
      </c>
      <c r="V125" s="224">
        <f>ROUND(E125*U125,2)</f>
        <v>0</v>
      </c>
      <c r="W125" s="224"/>
      <c r="X125" s="224" t="s">
        <v>238</v>
      </c>
      <c r="Y125" s="224" t="s">
        <v>210</v>
      </c>
      <c r="Z125" s="214"/>
      <c r="AA125" s="214"/>
      <c r="AB125" s="214"/>
      <c r="AC125" s="214"/>
      <c r="AD125" s="214"/>
      <c r="AE125" s="214"/>
      <c r="AF125" s="214"/>
      <c r="AG125" s="214" t="s">
        <v>319</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2" x14ac:dyDescent="0.2">
      <c r="A126" s="221"/>
      <c r="B126" s="222"/>
      <c r="C126" s="247" t="s">
        <v>580</v>
      </c>
      <c r="D126" s="242"/>
      <c r="E126" s="242"/>
      <c r="F126" s="242"/>
      <c r="G126" s="242"/>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213</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48" t="s">
        <v>603</v>
      </c>
      <c r="D127" s="243"/>
      <c r="E127" s="243"/>
      <c r="F127" s="243"/>
      <c r="G127" s="243"/>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213</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48" t="s">
        <v>555</v>
      </c>
      <c r="D128" s="243"/>
      <c r="E128" s="243"/>
      <c r="F128" s="243"/>
      <c r="G128" s="243"/>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213</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48" t="s">
        <v>604</v>
      </c>
      <c r="D129" s="243"/>
      <c r="E129" s="243"/>
      <c r="F129" s="243"/>
      <c r="G129" s="243"/>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213</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48" t="s">
        <v>558</v>
      </c>
      <c r="D130" s="243"/>
      <c r="E130" s="243"/>
      <c r="F130" s="243"/>
      <c r="G130" s="243"/>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213</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48" t="s">
        <v>529</v>
      </c>
      <c r="D131" s="243"/>
      <c r="E131" s="243"/>
      <c r="F131" s="243"/>
      <c r="G131" s="243"/>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213</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2" x14ac:dyDescent="0.2">
      <c r="A132" s="221"/>
      <c r="B132" s="222"/>
      <c r="C132" s="249" t="s">
        <v>605</v>
      </c>
      <c r="D132" s="225"/>
      <c r="E132" s="226">
        <v>6</v>
      </c>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222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ht="22.5" outlineLevel="3" x14ac:dyDescent="0.2">
      <c r="A133" s="221"/>
      <c r="B133" s="222"/>
      <c r="C133" s="249" t="s">
        <v>560</v>
      </c>
      <c r="D133" s="225"/>
      <c r="E133" s="226"/>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222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49" t="s">
        <v>561</v>
      </c>
      <c r="D134" s="225"/>
      <c r="E134" s="226"/>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222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49" t="s">
        <v>562</v>
      </c>
      <c r="D135" s="225"/>
      <c r="E135" s="226"/>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222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x14ac:dyDescent="0.2">
      <c r="A136" s="228" t="s">
        <v>202</v>
      </c>
      <c r="B136" s="229" t="s">
        <v>168</v>
      </c>
      <c r="C136" s="245" t="s">
        <v>169</v>
      </c>
      <c r="D136" s="230"/>
      <c r="E136" s="231"/>
      <c r="F136" s="232"/>
      <c r="G136" s="232">
        <f>SUMIF(AG137:AG162,"&lt;&gt;NOR",G137:G162)</f>
        <v>0</v>
      </c>
      <c r="H136" s="232"/>
      <c r="I136" s="232">
        <f>SUM(I137:I162)</f>
        <v>0</v>
      </c>
      <c r="J136" s="232"/>
      <c r="K136" s="232">
        <f>SUM(K137:K162)</f>
        <v>0</v>
      </c>
      <c r="L136" s="232"/>
      <c r="M136" s="232">
        <f>SUM(M137:M162)</f>
        <v>0</v>
      </c>
      <c r="N136" s="231"/>
      <c r="O136" s="231">
        <f>SUM(O137:O162)</f>
        <v>0</v>
      </c>
      <c r="P136" s="231"/>
      <c r="Q136" s="231">
        <f>SUM(Q137:Q162)</f>
        <v>0</v>
      </c>
      <c r="R136" s="232"/>
      <c r="S136" s="232"/>
      <c r="T136" s="233"/>
      <c r="U136" s="227"/>
      <c r="V136" s="227">
        <f>SUM(V137:V162)</f>
        <v>0</v>
      </c>
      <c r="W136" s="227"/>
      <c r="X136" s="227"/>
      <c r="Y136" s="227"/>
      <c r="AG136" t="s">
        <v>203</v>
      </c>
    </row>
    <row r="137" spans="1:60" ht="22.5" outlineLevel="1" x14ac:dyDescent="0.2">
      <c r="A137" s="235">
        <v>14</v>
      </c>
      <c r="B137" s="236" t="s">
        <v>608</v>
      </c>
      <c r="C137" s="246" t="s">
        <v>745</v>
      </c>
      <c r="D137" s="237" t="s">
        <v>342</v>
      </c>
      <c r="E137" s="238">
        <v>1</v>
      </c>
      <c r="F137" s="239"/>
      <c r="G137" s="240">
        <f>ROUND(E137*F137,2)</f>
        <v>0</v>
      </c>
      <c r="H137" s="239"/>
      <c r="I137" s="240">
        <f>ROUND(E137*H137,2)</f>
        <v>0</v>
      </c>
      <c r="J137" s="239"/>
      <c r="K137" s="240">
        <f>ROUND(E137*J137,2)</f>
        <v>0</v>
      </c>
      <c r="L137" s="240">
        <v>12</v>
      </c>
      <c r="M137" s="240">
        <f>G137*(1+L137/100)</f>
        <v>0</v>
      </c>
      <c r="N137" s="238">
        <v>0</v>
      </c>
      <c r="O137" s="238">
        <f>ROUND(E137*N137,2)</f>
        <v>0</v>
      </c>
      <c r="P137" s="238">
        <v>0</v>
      </c>
      <c r="Q137" s="238">
        <f>ROUND(E137*P137,2)</f>
        <v>0</v>
      </c>
      <c r="R137" s="240"/>
      <c r="S137" s="240" t="s">
        <v>229</v>
      </c>
      <c r="T137" s="241" t="s">
        <v>208</v>
      </c>
      <c r="U137" s="224">
        <v>0</v>
      </c>
      <c r="V137" s="224">
        <f>ROUND(E137*U137,2)</f>
        <v>0</v>
      </c>
      <c r="W137" s="224"/>
      <c r="X137" s="224" t="s">
        <v>238</v>
      </c>
      <c r="Y137" s="224" t="s">
        <v>210</v>
      </c>
      <c r="Z137" s="214"/>
      <c r="AA137" s="214"/>
      <c r="AB137" s="214"/>
      <c r="AC137" s="214"/>
      <c r="AD137" s="214"/>
      <c r="AE137" s="214"/>
      <c r="AF137" s="214"/>
      <c r="AG137" s="214" t="s">
        <v>319</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x14ac:dyDescent="0.2">
      <c r="A138" s="221"/>
      <c r="B138" s="222"/>
      <c r="C138" s="247" t="s">
        <v>610</v>
      </c>
      <c r="D138" s="242"/>
      <c r="E138" s="242"/>
      <c r="F138" s="242"/>
      <c r="G138" s="242"/>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213</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48" t="s">
        <v>611</v>
      </c>
      <c r="D139" s="243"/>
      <c r="E139" s="243"/>
      <c r="F139" s="243"/>
      <c r="G139" s="243"/>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213</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48" t="s">
        <v>612</v>
      </c>
      <c r="D140" s="243"/>
      <c r="E140" s="243"/>
      <c r="F140" s="243"/>
      <c r="G140" s="243"/>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213</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48" t="s">
        <v>613</v>
      </c>
      <c r="D141" s="243"/>
      <c r="E141" s="243"/>
      <c r="F141" s="243"/>
      <c r="G141" s="243"/>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213</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48" t="s">
        <v>614</v>
      </c>
      <c r="D142" s="243"/>
      <c r="E142" s="243"/>
      <c r="F142" s="243"/>
      <c r="G142" s="243"/>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213</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48" t="s">
        <v>615</v>
      </c>
      <c r="D143" s="243"/>
      <c r="E143" s="243"/>
      <c r="F143" s="243"/>
      <c r="G143" s="243"/>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213</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48" t="s">
        <v>616</v>
      </c>
      <c r="D144" s="243"/>
      <c r="E144" s="243"/>
      <c r="F144" s="243"/>
      <c r="G144" s="243"/>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213</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48" t="s">
        <v>529</v>
      </c>
      <c r="D145" s="243"/>
      <c r="E145" s="243"/>
      <c r="F145" s="243"/>
      <c r="G145" s="243"/>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213</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2" x14ac:dyDescent="0.2">
      <c r="A146" s="221"/>
      <c r="B146" s="222"/>
      <c r="C146" s="249" t="s">
        <v>617</v>
      </c>
      <c r="D146" s="225"/>
      <c r="E146" s="226">
        <v>1</v>
      </c>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222</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ht="22.5" outlineLevel="3" x14ac:dyDescent="0.2">
      <c r="A147" s="221"/>
      <c r="B147" s="222"/>
      <c r="C147" s="249" t="s">
        <v>560</v>
      </c>
      <c r="D147" s="225"/>
      <c r="E147" s="226"/>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222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49" t="s">
        <v>561</v>
      </c>
      <c r="D148" s="225"/>
      <c r="E148" s="226"/>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222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49" t="s">
        <v>562</v>
      </c>
      <c r="D149" s="225"/>
      <c r="E149" s="226"/>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222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ht="22.5" outlineLevel="1" x14ac:dyDescent="0.2">
      <c r="A150" s="235">
        <v>15</v>
      </c>
      <c r="B150" s="236" t="s">
        <v>746</v>
      </c>
      <c r="C150" s="246" t="s">
        <v>747</v>
      </c>
      <c r="D150" s="237" t="s">
        <v>342</v>
      </c>
      <c r="E150" s="238">
        <v>1</v>
      </c>
      <c r="F150" s="239"/>
      <c r="G150" s="240">
        <f>ROUND(E150*F150,2)</f>
        <v>0</v>
      </c>
      <c r="H150" s="239"/>
      <c r="I150" s="240">
        <f>ROUND(E150*H150,2)</f>
        <v>0</v>
      </c>
      <c r="J150" s="239"/>
      <c r="K150" s="240">
        <f>ROUND(E150*J150,2)</f>
        <v>0</v>
      </c>
      <c r="L150" s="240">
        <v>12</v>
      </c>
      <c r="M150" s="240">
        <f>G150*(1+L150/100)</f>
        <v>0</v>
      </c>
      <c r="N150" s="238">
        <v>0</v>
      </c>
      <c r="O150" s="238">
        <f>ROUND(E150*N150,2)</f>
        <v>0</v>
      </c>
      <c r="P150" s="238">
        <v>0</v>
      </c>
      <c r="Q150" s="238">
        <f>ROUND(E150*P150,2)</f>
        <v>0</v>
      </c>
      <c r="R150" s="240"/>
      <c r="S150" s="240" t="s">
        <v>229</v>
      </c>
      <c r="T150" s="241" t="s">
        <v>208</v>
      </c>
      <c r="U150" s="224">
        <v>0</v>
      </c>
      <c r="V150" s="224">
        <f>ROUND(E150*U150,2)</f>
        <v>0</v>
      </c>
      <c r="W150" s="224"/>
      <c r="X150" s="224" t="s">
        <v>238</v>
      </c>
      <c r="Y150" s="224" t="s">
        <v>210</v>
      </c>
      <c r="Z150" s="214"/>
      <c r="AA150" s="214"/>
      <c r="AB150" s="214"/>
      <c r="AC150" s="214"/>
      <c r="AD150" s="214"/>
      <c r="AE150" s="214"/>
      <c r="AF150" s="214"/>
      <c r="AG150" s="214" t="s">
        <v>319</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2" x14ac:dyDescent="0.2">
      <c r="A151" s="221"/>
      <c r="B151" s="222"/>
      <c r="C151" s="247" t="s">
        <v>751</v>
      </c>
      <c r="D151" s="242"/>
      <c r="E151" s="242"/>
      <c r="F151" s="242"/>
      <c r="G151" s="242"/>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213</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48" t="s">
        <v>748</v>
      </c>
      <c r="D152" s="243"/>
      <c r="E152" s="243"/>
      <c r="F152" s="243"/>
      <c r="G152" s="243"/>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213</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48" t="s">
        <v>752</v>
      </c>
      <c r="D153" s="243"/>
      <c r="E153" s="243"/>
      <c r="F153" s="243"/>
      <c r="G153" s="243"/>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213</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48" t="s">
        <v>614</v>
      </c>
      <c r="D154" s="243"/>
      <c r="E154" s="243"/>
      <c r="F154" s="243"/>
      <c r="G154" s="243"/>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213</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48" t="s">
        <v>615</v>
      </c>
      <c r="D155" s="243"/>
      <c r="E155" s="243"/>
      <c r="F155" s="243"/>
      <c r="G155" s="243"/>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213</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48" t="s">
        <v>616</v>
      </c>
      <c r="D156" s="243"/>
      <c r="E156" s="243"/>
      <c r="F156" s="243"/>
      <c r="G156" s="243"/>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213</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48" t="s">
        <v>753</v>
      </c>
      <c r="D157" s="243"/>
      <c r="E157" s="243"/>
      <c r="F157" s="243"/>
      <c r="G157" s="243"/>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213</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48" t="s">
        <v>529</v>
      </c>
      <c r="D158" s="243"/>
      <c r="E158" s="243"/>
      <c r="F158" s="243"/>
      <c r="G158" s="243"/>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213</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2" x14ac:dyDescent="0.2">
      <c r="A159" s="221"/>
      <c r="B159" s="222"/>
      <c r="C159" s="249" t="s">
        <v>749</v>
      </c>
      <c r="D159" s="225"/>
      <c r="E159" s="226">
        <v>1</v>
      </c>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222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ht="22.5" outlineLevel="3" x14ac:dyDescent="0.2">
      <c r="A160" s="221"/>
      <c r="B160" s="222"/>
      <c r="C160" s="249" t="s">
        <v>560</v>
      </c>
      <c r="D160" s="225"/>
      <c r="E160" s="226"/>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222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49" t="s">
        <v>561</v>
      </c>
      <c r="D161" s="225"/>
      <c r="E161" s="226"/>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222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49" t="s">
        <v>562</v>
      </c>
      <c r="D162" s="225"/>
      <c r="E162" s="226"/>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222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x14ac:dyDescent="0.2">
      <c r="A163" s="3"/>
      <c r="B163" s="4"/>
      <c r="C163" s="250"/>
      <c r="D163" s="6"/>
      <c r="E163" s="3"/>
      <c r="F163" s="3"/>
      <c r="G163" s="3"/>
      <c r="H163" s="3"/>
      <c r="I163" s="3"/>
      <c r="J163" s="3"/>
      <c r="K163" s="3"/>
      <c r="L163" s="3"/>
      <c r="M163" s="3"/>
      <c r="N163" s="3"/>
      <c r="O163" s="3"/>
      <c r="P163" s="3"/>
      <c r="Q163" s="3"/>
      <c r="R163" s="3"/>
      <c r="S163" s="3"/>
      <c r="T163" s="3"/>
      <c r="U163" s="3"/>
      <c r="V163" s="3"/>
      <c r="W163" s="3"/>
      <c r="X163" s="3"/>
      <c r="Y163" s="3"/>
      <c r="AE163">
        <v>12</v>
      </c>
      <c r="AF163">
        <v>21</v>
      </c>
      <c r="AG163" t="s">
        <v>188</v>
      </c>
    </row>
    <row r="164" spans="1:60" x14ac:dyDescent="0.2">
      <c r="A164" s="217"/>
      <c r="B164" s="218" t="s">
        <v>29</v>
      </c>
      <c r="C164" s="251"/>
      <c r="D164" s="219"/>
      <c r="E164" s="220"/>
      <c r="F164" s="220"/>
      <c r="G164" s="234">
        <f>G8+G17+G136</f>
        <v>0</v>
      </c>
      <c r="H164" s="3"/>
      <c r="I164" s="3"/>
      <c r="J164" s="3"/>
      <c r="K164" s="3"/>
      <c r="L164" s="3"/>
      <c r="M164" s="3"/>
      <c r="N164" s="3"/>
      <c r="O164" s="3"/>
      <c r="P164" s="3"/>
      <c r="Q164" s="3"/>
      <c r="R164" s="3"/>
      <c r="S164" s="3"/>
      <c r="T164" s="3"/>
      <c r="U164" s="3"/>
      <c r="V164" s="3"/>
      <c r="W164" s="3"/>
      <c r="X164" s="3"/>
      <c r="Y164" s="3"/>
      <c r="AE164">
        <f>SUMIF(L7:L162,AE163,G7:G162)</f>
        <v>0</v>
      </c>
      <c r="AF164">
        <f>SUMIF(L7:L162,AF163,G7:G162)</f>
        <v>0</v>
      </c>
      <c r="AG164" t="s">
        <v>230</v>
      </c>
    </row>
    <row r="165" spans="1:60" x14ac:dyDescent="0.2">
      <c r="C165" s="252"/>
      <c r="D165" s="10"/>
      <c r="AG165" t="s">
        <v>231</v>
      </c>
    </row>
    <row r="166" spans="1:60" x14ac:dyDescent="0.2">
      <c r="D166" s="10"/>
    </row>
    <row r="167" spans="1:60" x14ac:dyDescent="0.2">
      <c r="D167" s="10"/>
    </row>
    <row r="168" spans="1:60" x14ac:dyDescent="0.2">
      <c r="D168" s="10"/>
    </row>
    <row r="169" spans="1:60" x14ac:dyDescent="0.2">
      <c r="D169" s="10"/>
    </row>
    <row r="170" spans="1:60" x14ac:dyDescent="0.2">
      <c r="D170" s="10"/>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gbiwQMCcubhDZpwLM3TgKdm6Y34guqCAz/gl++/tB6dEMedN0ijq5RhIJ1m9VlZVVG1mqznLI/LFpxwNJEsiQ==" saltValue="+muH3dEe4R2F4UDoBR3Nng==" spinCount="100000" sheet="1" formatRows="0"/>
  <mergeCells count="84">
    <mergeCell ref="C153:G153"/>
    <mergeCell ref="C154:G154"/>
    <mergeCell ref="C155:G155"/>
    <mergeCell ref="C156:G156"/>
    <mergeCell ref="C157:G157"/>
    <mergeCell ref="C158:G158"/>
    <mergeCell ref="C142:G142"/>
    <mergeCell ref="C143:G143"/>
    <mergeCell ref="C144:G144"/>
    <mergeCell ref="C145:G145"/>
    <mergeCell ref="C151:G151"/>
    <mergeCell ref="C152:G152"/>
    <mergeCell ref="C130:G130"/>
    <mergeCell ref="C131:G131"/>
    <mergeCell ref="C138:G138"/>
    <mergeCell ref="C139:G139"/>
    <mergeCell ref="C140:G140"/>
    <mergeCell ref="C141:G141"/>
    <mergeCell ref="C119:G119"/>
    <mergeCell ref="C120:G120"/>
    <mergeCell ref="C126:G126"/>
    <mergeCell ref="C127:G127"/>
    <mergeCell ref="C128:G128"/>
    <mergeCell ref="C129:G129"/>
    <mergeCell ref="C108:G108"/>
    <mergeCell ref="C114:G114"/>
    <mergeCell ref="C115:G115"/>
    <mergeCell ref="C116:G116"/>
    <mergeCell ref="C117:G117"/>
    <mergeCell ref="C118:G118"/>
    <mergeCell ref="C102:G102"/>
    <mergeCell ref="C103:G103"/>
    <mergeCell ref="C104:G104"/>
    <mergeCell ref="C105:G105"/>
    <mergeCell ref="C106:G106"/>
    <mergeCell ref="C107:G107"/>
    <mergeCell ref="C91:G91"/>
    <mergeCell ref="C92:G92"/>
    <mergeCell ref="C93:G93"/>
    <mergeCell ref="C94:G94"/>
    <mergeCell ref="C95:G95"/>
    <mergeCell ref="C96:G96"/>
    <mergeCell ref="C80:G80"/>
    <mergeCell ref="C81:G81"/>
    <mergeCell ref="C82:G82"/>
    <mergeCell ref="C83:G83"/>
    <mergeCell ref="C84:G84"/>
    <mergeCell ref="C90:G90"/>
    <mergeCell ref="C69:G69"/>
    <mergeCell ref="C70:G70"/>
    <mergeCell ref="C71:G71"/>
    <mergeCell ref="C77:G77"/>
    <mergeCell ref="C78:G78"/>
    <mergeCell ref="C79:G79"/>
    <mergeCell ref="C58:G58"/>
    <mergeCell ref="C64:G64"/>
    <mergeCell ref="C65:G65"/>
    <mergeCell ref="C66:G66"/>
    <mergeCell ref="C67:G67"/>
    <mergeCell ref="C68:G68"/>
    <mergeCell ref="C52:G52"/>
    <mergeCell ref="C53:G53"/>
    <mergeCell ref="C54:G54"/>
    <mergeCell ref="C55:G55"/>
    <mergeCell ref="C56:G56"/>
    <mergeCell ref="C57:G57"/>
    <mergeCell ref="C41:G41"/>
    <mergeCell ref="C42:G42"/>
    <mergeCell ref="C43:G43"/>
    <mergeCell ref="C44:G44"/>
    <mergeCell ref="C45:G45"/>
    <mergeCell ref="C46:G46"/>
    <mergeCell ref="C30:G30"/>
    <mergeCell ref="C31:G31"/>
    <mergeCell ref="C32:G32"/>
    <mergeCell ref="C33:G33"/>
    <mergeCell ref="C34:G34"/>
    <mergeCell ref="C40:G40"/>
    <mergeCell ref="A1:G1"/>
    <mergeCell ref="C2:G2"/>
    <mergeCell ref="C3:G3"/>
    <mergeCell ref="C4:G4"/>
    <mergeCell ref="C28:G28"/>
    <mergeCell ref="C29:G2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232</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69</v>
      </c>
      <c r="C3" s="203" t="s">
        <v>70</v>
      </c>
      <c r="D3" s="201"/>
      <c r="E3" s="201"/>
      <c r="F3" s="201"/>
      <c r="G3" s="202"/>
      <c r="AC3" s="178" t="s">
        <v>176</v>
      </c>
      <c r="AG3" t="s">
        <v>178</v>
      </c>
    </row>
    <row r="4" spans="1:60" ht="24.95" customHeight="1" x14ac:dyDescent="0.2">
      <c r="A4" s="204" t="s">
        <v>9</v>
      </c>
      <c r="B4" s="205" t="s">
        <v>58</v>
      </c>
      <c r="C4" s="206" t="s">
        <v>66</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153</v>
      </c>
      <c r="C8" s="245" t="s">
        <v>154</v>
      </c>
      <c r="D8" s="230"/>
      <c r="E8" s="231"/>
      <c r="F8" s="232"/>
      <c r="G8" s="232">
        <f>SUMIF(AG9:AG96,"&lt;&gt;NOR",G9:G96)</f>
        <v>0</v>
      </c>
      <c r="H8" s="232"/>
      <c r="I8" s="232">
        <f>SUM(I9:I96)</f>
        <v>0</v>
      </c>
      <c r="J8" s="232"/>
      <c r="K8" s="232">
        <f>SUM(K9:K96)</f>
        <v>0</v>
      </c>
      <c r="L8" s="232"/>
      <c r="M8" s="232">
        <f>SUM(M9:M96)</f>
        <v>0</v>
      </c>
      <c r="N8" s="231"/>
      <c r="O8" s="231">
        <f>SUM(O9:O96)</f>
        <v>0</v>
      </c>
      <c r="P8" s="231"/>
      <c r="Q8" s="231">
        <f>SUM(Q9:Q96)</f>
        <v>16.600000000000001</v>
      </c>
      <c r="R8" s="232"/>
      <c r="S8" s="232"/>
      <c r="T8" s="233"/>
      <c r="U8" s="227"/>
      <c r="V8" s="227">
        <f>SUM(V9:V96)</f>
        <v>0</v>
      </c>
      <c r="W8" s="227"/>
      <c r="X8" s="227"/>
      <c r="Y8" s="227"/>
      <c r="AG8" t="s">
        <v>203</v>
      </c>
    </row>
    <row r="9" spans="1:60" outlineLevel="1" x14ac:dyDescent="0.2">
      <c r="A9" s="235">
        <v>1</v>
      </c>
      <c r="B9" s="236" t="s">
        <v>233</v>
      </c>
      <c r="C9" s="246" t="s">
        <v>234</v>
      </c>
      <c r="D9" s="237" t="s">
        <v>235</v>
      </c>
      <c r="E9" s="238">
        <v>14.4</v>
      </c>
      <c r="F9" s="239"/>
      <c r="G9" s="240">
        <f>ROUND(E9*F9,2)</f>
        <v>0</v>
      </c>
      <c r="H9" s="239"/>
      <c r="I9" s="240">
        <f>ROUND(E9*H9,2)</f>
        <v>0</v>
      </c>
      <c r="J9" s="239"/>
      <c r="K9" s="240">
        <f>ROUND(E9*J9,2)</f>
        <v>0</v>
      </c>
      <c r="L9" s="240">
        <v>12</v>
      </c>
      <c r="M9" s="240">
        <f>G9*(1+L9/100)</f>
        <v>0</v>
      </c>
      <c r="N9" s="238">
        <v>0</v>
      </c>
      <c r="O9" s="238">
        <f>ROUND(E9*N9,2)</f>
        <v>0</v>
      </c>
      <c r="P9" s="238">
        <v>0.15</v>
      </c>
      <c r="Q9" s="238">
        <f>ROUND(E9*P9,2)</f>
        <v>2.16</v>
      </c>
      <c r="R9" s="240"/>
      <c r="S9" s="240" t="s">
        <v>236</v>
      </c>
      <c r="T9" s="241" t="s">
        <v>237</v>
      </c>
      <c r="U9" s="224">
        <v>0</v>
      </c>
      <c r="V9" s="224">
        <f>ROUND(E9*U9,2)</f>
        <v>0</v>
      </c>
      <c r="W9" s="224"/>
      <c r="X9" s="224" t="s">
        <v>238</v>
      </c>
      <c r="Y9" s="224" t="s">
        <v>210</v>
      </c>
      <c r="Z9" s="214"/>
      <c r="AA9" s="214"/>
      <c r="AB9" s="214"/>
      <c r="AC9" s="214"/>
      <c r="AD9" s="214"/>
      <c r="AE9" s="214"/>
      <c r="AF9" s="214"/>
      <c r="AG9" s="214" t="s">
        <v>239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9" t="s">
        <v>240</v>
      </c>
      <c r="D10" s="225"/>
      <c r="E10" s="226"/>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222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49" t="s">
        <v>241</v>
      </c>
      <c r="D11" s="225"/>
      <c r="E11" s="226"/>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222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49" t="s">
        <v>242</v>
      </c>
      <c r="D12" s="225"/>
      <c r="E12" s="226"/>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49" t="s">
        <v>243</v>
      </c>
      <c r="D13" s="225"/>
      <c r="E13" s="226">
        <v>14.4</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35">
        <v>2</v>
      </c>
      <c r="B14" s="236" t="s">
        <v>244</v>
      </c>
      <c r="C14" s="246" t="s">
        <v>245</v>
      </c>
      <c r="D14" s="237" t="s">
        <v>235</v>
      </c>
      <c r="E14" s="238">
        <v>7.6189999999999998</v>
      </c>
      <c r="F14" s="239"/>
      <c r="G14" s="240">
        <f>ROUND(E14*F14,2)</f>
        <v>0</v>
      </c>
      <c r="H14" s="239"/>
      <c r="I14" s="240">
        <f>ROUND(E14*H14,2)</f>
        <v>0</v>
      </c>
      <c r="J14" s="239"/>
      <c r="K14" s="240">
        <f>ROUND(E14*J14,2)</f>
        <v>0</v>
      </c>
      <c r="L14" s="240">
        <v>12</v>
      </c>
      <c r="M14" s="240">
        <f>G14*(1+L14/100)</f>
        <v>0</v>
      </c>
      <c r="N14" s="238">
        <v>0</v>
      </c>
      <c r="O14" s="238">
        <f>ROUND(E14*N14,2)</f>
        <v>0</v>
      </c>
      <c r="P14" s="238">
        <v>4.1000000000000002E-2</v>
      </c>
      <c r="Q14" s="238">
        <f>ROUND(E14*P14,2)</f>
        <v>0.31</v>
      </c>
      <c r="R14" s="240"/>
      <c r="S14" s="240" t="s">
        <v>236</v>
      </c>
      <c r="T14" s="241" t="s">
        <v>237</v>
      </c>
      <c r="U14" s="224">
        <v>0</v>
      </c>
      <c r="V14" s="224">
        <f>ROUND(E14*U14,2)</f>
        <v>0</v>
      </c>
      <c r="W14" s="224"/>
      <c r="X14" s="224" t="s">
        <v>238</v>
      </c>
      <c r="Y14" s="224" t="s">
        <v>210</v>
      </c>
      <c r="Z14" s="214"/>
      <c r="AA14" s="214"/>
      <c r="AB14" s="214"/>
      <c r="AC14" s="214"/>
      <c r="AD14" s="214"/>
      <c r="AE14" s="214"/>
      <c r="AF14" s="214"/>
      <c r="AG14" s="214" t="s">
        <v>239</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49" t="s">
        <v>246</v>
      </c>
      <c r="D15" s="225"/>
      <c r="E15" s="226"/>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222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49" t="s">
        <v>359</v>
      </c>
      <c r="D16" s="225"/>
      <c r="E16" s="226"/>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49" t="s">
        <v>250</v>
      </c>
      <c r="D17" s="225"/>
      <c r="E17" s="226"/>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222</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49" t="s">
        <v>370</v>
      </c>
      <c r="D18" s="225"/>
      <c r="E18" s="226"/>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222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49" t="s">
        <v>256</v>
      </c>
      <c r="D19" s="225"/>
      <c r="E19" s="226"/>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222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49" t="s">
        <v>360</v>
      </c>
      <c r="D20" s="225"/>
      <c r="E20" s="226"/>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222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49" t="s">
        <v>252</v>
      </c>
      <c r="D21" s="225"/>
      <c r="E21" s="226"/>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222</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x14ac:dyDescent="0.2">
      <c r="A22" s="221"/>
      <c r="B22" s="222"/>
      <c r="C22" s="249" t="s">
        <v>361</v>
      </c>
      <c r="D22" s="225"/>
      <c r="E22" s="226"/>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222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49" t="s">
        <v>254</v>
      </c>
      <c r="D23" s="225"/>
      <c r="E23" s="226"/>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222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49" t="s">
        <v>754</v>
      </c>
      <c r="D24" s="225"/>
      <c r="E24" s="226">
        <v>7.62</v>
      </c>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222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22.5" outlineLevel="1" x14ac:dyDescent="0.2">
      <c r="A25" s="235">
        <v>3</v>
      </c>
      <c r="B25" s="236" t="s">
        <v>258</v>
      </c>
      <c r="C25" s="246" t="s">
        <v>259</v>
      </c>
      <c r="D25" s="237" t="s">
        <v>235</v>
      </c>
      <c r="E25" s="238">
        <v>89.465999999999994</v>
      </c>
      <c r="F25" s="239"/>
      <c r="G25" s="240">
        <f>ROUND(E25*F25,2)</f>
        <v>0</v>
      </c>
      <c r="H25" s="239"/>
      <c r="I25" s="240">
        <f>ROUND(E25*H25,2)</f>
        <v>0</v>
      </c>
      <c r="J25" s="239"/>
      <c r="K25" s="240">
        <f>ROUND(E25*J25,2)</f>
        <v>0</v>
      </c>
      <c r="L25" s="240">
        <v>12</v>
      </c>
      <c r="M25" s="240">
        <f>G25*(1+L25/100)</f>
        <v>0</v>
      </c>
      <c r="N25" s="238">
        <v>0</v>
      </c>
      <c r="O25" s="238">
        <f>ROUND(E25*N25,2)</f>
        <v>0</v>
      </c>
      <c r="P25" s="238">
        <v>2.7E-2</v>
      </c>
      <c r="Q25" s="238">
        <f>ROUND(E25*P25,2)</f>
        <v>2.42</v>
      </c>
      <c r="R25" s="240"/>
      <c r="S25" s="240" t="s">
        <v>236</v>
      </c>
      <c r="T25" s="241" t="s">
        <v>237</v>
      </c>
      <c r="U25" s="224">
        <v>0</v>
      </c>
      <c r="V25" s="224">
        <f>ROUND(E25*U25,2)</f>
        <v>0</v>
      </c>
      <c r="W25" s="224"/>
      <c r="X25" s="224" t="s">
        <v>238</v>
      </c>
      <c r="Y25" s="224" t="s">
        <v>210</v>
      </c>
      <c r="Z25" s="214"/>
      <c r="AA25" s="214"/>
      <c r="AB25" s="214"/>
      <c r="AC25" s="214"/>
      <c r="AD25" s="214"/>
      <c r="AE25" s="214"/>
      <c r="AF25" s="214"/>
      <c r="AG25" s="214" t="s">
        <v>239</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2" x14ac:dyDescent="0.2">
      <c r="A26" s="221"/>
      <c r="B26" s="222"/>
      <c r="C26" s="249" t="s">
        <v>246</v>
      </c>
      <c r="D26" s="225"/>
      <c r="E26" s="226"/>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49" t="s">
        <v>363</v>
      </c>
      <c r="D27" s="225"/>
      <c r="E27" s="226"/>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222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49" t="s">
        <v>621</v>
      </c>
      <c r="D28" s="225"/>
      <c r="E28" s="226"/>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222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49" t="s">
        <v>369</v>
      </c>
      <c r="D29" s="225"/>
      <c r="E29" s="226"/>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222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49" t="s">
        <v>265</v>
      </c>
      <c r="D30" s="225"/>
      <c r="E30" s="226"/>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222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49" t="s">
        <v>368</v>
      </c>
      <c r="D31" s="225"/>
      <c r="E31" s="226"/>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222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49" t="s">
        <v>622</v>
      </c>
      <c r="D32" s="225"/>
      <c r="E32" s="226"/>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222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49" t="s">
        <v>755</v>
      </c>
      <c r="D33" s="225"/>
      <c r="E33" s="226">
        <v>89.47</v>
      </c>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222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ht="22.5" outlineLevel="1" x14ac:dyDescent="0.2">
      <c r="A34" s="235">
        <v>4</v>
      </c>
      <c r="B34" s="236" t="s">
        <v>269</v>
      </c>
      <c r="C34" s="246" t="s">
        <v>270</v>
      </c>
      <c r="D34" s="237" t="s">
        <v>235</v>
      </c>
      <c r="E34" s="238">
        <v>95.04</v>
      </c>
      <c r="F34" s="239"/>
      <c r="G34" s="240">
        <f>ROUND(E34*F34,2)</f>
        <v>0</v>
      </c>
      <c r="H34" s="239"/>
      <c r="I34" s="240">
        <f>ROUND(E34*H34,2)</f>
        <v>0</v>
      </c>
      <c r="J34" s="239"/>
      <c r="K34" s="240">
        <f>ROUND(E34*J34,2)</f>
        <v>0</v>
      </c>
      <c r="L34" s="240">
        <v>12</v>
      </c>
      <c r="M34" s="240">
        <f>G34*(1+L34/100)</f>
        <v>0</v>
      </c>
      <c r="N34" s="238">
        <v>0</v>
      </c>
      <c r="O34" s="238">
        <f>ROUND(E34*N34,2)</f>
        <v>0</v>
      </c>
      <c r="P34" s="238">
        <v>2.3E-2</v>
      </c>
      <c r="Q34" s="238">
        <f>ROUND(E34*P34,2)</f>
        <v>2.19</v>
      </c>
      <c r="R34" s="240"/>
      <c r="S34" s="240" t="s">
        <v>236</v>
      </c>
      <c r="T34" s="241" t="s">
        <v>237</v>
      </c>
      <c r="U34" s="224">
        <v>0</v>
      </c>
      <c r="V34" s="224">
        <f>ROUND(E34*U34,2)</f>
        <v>0</v>
      </c>
      <c r="W34" s="224"/>
      <c r="X34" s="224" t="s">
        <v>238</v>
      </c>
      <c r="Y34" s="224" t="s">
        <v>210</v>
      </c>
      <c r="Z34" s="214"/>
      <c r="AA34" s="214"/>
      <c r="AB34" s="214"/>
      <c r="AC34" s="214"/>
      <c r="AD34" s="214"/>
      <c r="AE34" s="214"/>
      <c r="AF34" s="214"/>
      <c r="AG34" s="214" t="s">
        <v>239</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49" t="s">
        <v>246</v>
      </c>
      <c r="D35" s="225"/>
      <c r="E35" s="226"/>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222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49" t="s">
        <v>367</v>
      </c>
      <c r="D36" s="225"/>
      <c r="E36" s="226"/>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222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49" t="s">
        <v>625</v>
      </c>
      <c r="D37" s="225"/>
      <c r="E37" s="226"/>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222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49" t="s">
        <v>367</v>
      </c>
      <c r="D38" s="225"/>
      <c r="E38" s="226"/>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222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49" t="s">
        <v>273</v>
      </c>
      <c r="D39" s="225"/>
      <c r="E39" s="226"/>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222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49" t="s">
        <v>626</v>
      </c>
      <c r="D40" s="225"/>
      <c r="E40" s="226">
        <v>95.04</v>
      </c>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222</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ht="22.5" outlineLevel="1" x14ac:dyDescent="0.2">
      <c r="A41" s="235">
        <v>5</v>
      </c>
      <c r="B41" s="236" t="s">
        <v>275</v>
      </c>
      <c r="C41" s="246" t="s">
        <v>276</v>
      </c>
      <c r="D41" s="237" t="s">
        <v>235</v>
      </c>
      <c r="E41" s="238">
        <v>4.3570000000000002</v>
      </c>
      <c r="F41" s="239"/>
      <c r="G41" s="240">
        <f>ROUND(E41*F41,2)</f>
        <v>0</v>
      </c>
      <c r="H41" s="239"/>
      <c r="I41" s="240">
        <f>ROUND(E41*H41,2)</f>
        <v>0</v>
      </c>
      <c r="J41" s="239"/>
      <c r="K41" s="240">
        <f>ROUND(E41*J41,2)</f>
        <v>0</v>
      </c>
      <c r="L41" s="240">
        <v>12</v>
      </c>
      <c r="M41" s="240">
        <f>G41*(1+L41/100)</f>
        <v>0</v>
      </c>
      <c r="N41" s="238">
        <v>0</v>
      </c>
      <c r="O41" s="238">
        <f>ROUND(E41*N41,2)</f>
        <v>0</v>
      </c>
      <c r="P41" s="238">
        <v>6.3E-2</v>
      </c>
      <c r="Q41" s="238">
        <f>ROUND(E41*P41,2)</f>
        <v>0.27</v>
      </c>
      <c r="R41" s="240"/>
      <c r="S41" s="240" t="s">
        <v>236</v>
      </c>
      <c r="T41" s="241" t="s">
        <v>237</v>
      </c>
      <c r="U41" s="224">
        <v>0</v>
      </c>
      <c r="V41" s="224">
        <f>ROUND(E41*U41,2)</f>
        <v>0</v>
      </c>
      <c r="W41" s="224"/>
      <c r="X41" s="224" t="s">
        <v>238</v>
      </c>
      <c r="Y41" s="224" t="s">
        <v>210</v>
      </c>
      <c r="Z41" s="214"/>
      <c r="AA41" s="214"/>
      <c r="AB41" s="214"/>
      <c r="AC41" s="214"/>
      <c r="AD41" s="214"/>
      <c r="AE41" s="214"/>
      <c r="AF41" s="214"/>
      <c r="AG41" s="214" t="s">
        <v>239</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
      <c r="A42" s="221"/>
      <c r="B42" s="222"/>
      <c r="C42" s="249" t="s">
        <v>277</v>
      </c>
      <c r="D42" s="225"/>
      <c r="E42" s="226"/>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222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49" t="s">
        <v>362</v>
      </c>
      <c r="D43" s="225"/>
      <c r="E43" s="226"/>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222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49" t="s">
        <v>279</v>
      </c>
      <c r="D44" s="225"/>
      <c r="E44" s="226"/>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222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49" t="s">
        <v>280</v>
      </c>
      <c r="D45" s="225"/>
      <c r="E45" s="226">
        <v>4.3600000000000003</v>
      </c>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222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ht="22.5" outlineLevel="1" x14ac:dyDescent="0.2">
      <c r="A46" s="235">
        <v>6</v>
      </c>
      <c r="B46" s="236" t="s">
        <v>281</v>
      </c>
      <c r="C46" s="246" t="s">
        <v>282</v>
      </c>
      <c r="D46" s="237" t="s">
        <v>235</v>
      </c>
      <c r="E46" s="238">
        <v>103.542</v>
      </c>
      <c r="F46" s="239"/>
      <c r="G46" s="240">
        <f>ROUND(E46*F46,2)</f>
        <v>0</v>
      </c>
      <c r="H46" s="239"/>
      <c r="I46" s="240">
        <f>ROUND(E46*H46,2)</f>
        <v>0</v>
      </c>
      <c r="J46" s="239"/>
      <c r="K46" s="240">
        <f>ROUND(E46*J46,2)</f>
        <v>0</v>
      </c>
      <c r="L46" s="240">
        <v>12</v>
      </c>
      <c r="M46" s="240">
        <f>G46*(1+L46/100)</f>
        <v>0</v>
      </c>
      <c r="N46" s="238">
        <v>0</v>
      </c>
      <c r="O46" s="238">
        <f>ROUND(E46*N46,2)</f>
        <v>0</v>
      </c>
      <c r="P46" s="238">
        <v>4.5999999999999999E-2</v>
      </c>
      <c r="Q46" s="238">
        <f>ROUND(E46*P46,2)</f>
        <v>4.76</v>
      </c>
      <c r="R46" s="240"/>
      <c r="S46" s="240" t="s">
        <v>236</v>
      </c>
      <c r="T46" s="241" t="s">
        <v>237</v>
      </c>
      <c r="U46" s="224">
        <v>0</v>
      </c>
      <c r="V46" s="224">
        <f>ROUND(E46*U46,2)</f>
        <v>0</v>
      </c>
      <c r="W46" s="224"/>
      <c r="X46" s="224" t="s">
        <v>238</v>
      </c>
      <c r="Y46" s="224" t="s">
        <v>210</v>
      </c>
      <c r="Z46" s="214"/>
      <c r="AA46" s="214"/>
      <c r="AB46" s="214"/>
      <c r="AC46" s="214"/>
      <c r="AD46" s="214"/>
      <c r="AE46" s="214"/>
      <c r="AF46" s="214"/>
      <c r="AG46" s="214" t="s">
        <v>239</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2" x14ac:dyDescent="0.2">
      <c r="A47" s="221"/>
      <c r="B47" s="222"/>
      <c r="C47" s="249" t="s">
        <v>283</v>
      </c>
      <c r="D47" s="225"/>
      <c r="E47" s="226"/>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222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49" t="s">
        <v>359</v>
      </c>
      <c r="D48" s="225"/>
      <c r="E48" s="226"/>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222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49" t="s">
        <v>756</v>
      </c>
      <c r="D49" s="225"/>
      <c r="E49" s="226"/>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222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49" t="s">
        <v>362</v>
      </c>
      <c r="D50" s="225"/>
      <c r="E50" s="226"/>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222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49" t="s">
        <v>288</v>
      </c>
      <c r="D51" s="225"/>
      <c r="E51" s="226"/>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222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49" t="s">
        <v>363</v>
      </c>
      <c r="D52" s="225"/>
      <c r="E52" s="226"/>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222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49" t="s">
        <v>757</v>
      </c>
      <c r="D53" s="225"/>
      <c r="E53" s="226"/>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222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49" t="s">
        <v>368</v>
      </c>
      <c r="D54" s="225"/>
      <c r="E54" s="226"/>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222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49" t="s">
        <v>758</v>
      </c>
      <c r="D55" s="225"/>
      <c r="E55" s="226"/>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222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49" t="s">
        <v>367</v>
      </c>
      <c r="D56" s="225"/>
      <c r="E56" s="226"/>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222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49" t="s">
        <v>759</v>
      </c>
      <c r="D57" s="225"/>
      <c r="E57" s="226"/>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222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49" t="s">
        <v>367</v>
      </c>
      <c r="D58" s="225"/>
      <c r="E58" s="226"/>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222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49" t="s">
        <v>760</v>
      </c>
      <c r="D59" s="225"/>
      <c r="E59" s="226"/>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222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49" t="s">
        <v>369</v>
      </c>
      <c r="D60" s="225"/>
      <c r="E60" s="226"/>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222</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49" t="s">
        <v>292</v>
      </c>
      <c r="D61" s="225"/>
      <c r="E61" s="226"/>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222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49" t="s">
        <v>370</v>
      </c>
      <c r="D62" s="225"/>
      <c r="E62" s="226"/>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222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49" t="s">
        <v>761</v>
      </c>
      <c r="D63" s="225"/>
      <c r="E63" s="226"/>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222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49" t="s">
        <v>360</v>
      </c>
      <c r="D64" s="225"/>
      <c r="E64" s="226"/>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222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49" t="s">
        <v>762</v>
      </c>
      <c r="D65" s="225"/>
      <c r="E65" s="226"/>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222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49" t="s">
        <v>361</v>
      </c>
      <c r="D66" s="225"/>
      <c r="E66" s="226"/>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222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49" t="s">
        <v>763</v>
      </c>
      <c r="D67" s="225"/>
      <c r="E67" s="226"/>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222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49" t="s">
        <v>241</v>
      </c>
      <c r="D68" s="225"/>
      <c r="E68" s="226"/>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222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49" t="s">
        <v>638</v>
      </c>
      <c r="D69" s="225"/>
      <c r="E69" s="226"/>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222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49" t="s">
        <v>764</v>
      </c>
      <c r="D70" s="225"/>
      <c r="E70" s="226">
        <v>103.54</v>
      </c>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222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ht="22.5" outlineLevel="1" x14ac:dyDescent="0.2">
      <c r="A71" s="235">
        <v>7</v>
      </c>
      <c r="B71" s="236" t="s">
        <v>297</v>
      </c>
      <c r="C71" s="246" t="s">
        <v>298</v>
      </c>
      <c r="D71" s="237" t="s">
        <v>235</v>
      </c>
      <c r="E71" s="238">
        <v>89.844999999999999</v>
      </c>
      <c r="F71" s="239"/>
      <c r="G71" s="240">
        <f>ROUND(E71*F71,2)</f>
        <v>0</v>
      </c>
      <c r="H71" s="239"/>
      <c r="I71" s="240">
        <f>ROUND(E71*H71,2)</f>
        <v>0</v>
      </c>
      <c r="J71" s="239"/>
      <c r="K71" s="240">
        <f>ROUND(E71*J71,2)</f>
        <v>0</v>
      </c>
      <c r="L71" s="240">
        <v>12</v>
      </c>
      <c r="M71" s="240">
        <f>G71*(1+L71/100)</f>
        <v>0</v>
      </c>
      <c r="N71" s="238">
        <v>0</v>
      </c>
      <c r="O71" s="238">
        <f>ROUND(E71*N71,2)</f>
        <v>0</v>
      </c>
      <c r="P71" s="238">
        <v>0.05</v>
      </c>
      <c r="Q71" s="238">
        <f>ROUND(E71*P71,2)</f>
        <v>4.49</v>
      </c>
      <c r="R71" s="240"/>
      <c r="S71" s="240" t="s">
        <v>236</v>
      </c>
      <c r="T71" s="241" t="s">
        <v>237</v>
      </c>
      <c r="U71" s="224">
        <v>0</v>
      </c>
      <c r="V71" s="224">
        <f>ROUND(E71*U71,2)</f>
        <v>0</v>
      </c>
      <c r="W71" s="224"/>
      <c r="X71" s="224" t="s">
        <v>238</v>
      </c>
      <c r="Y71" s="224" t="s">
        <v>210</v>
      </c>
      <c r="Z71" s="214"/>
      <c r="AA71" s="214"/>
      <c r="AB71" s="214"/>
      <c r="AC71" s="214"/>
      <c r="AD71" s="214"/>
      <c r="AE71" s="214"/>
      <c r="AF71" s="214"/>
      <c r="AG71" s="214" t="s">
        <v>239</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2" x14ac:dyDescent="0.2">
      <c r="A72" s="221"/>
      <c r="B72" s="222"/>
      <c r="C72" s="249" t="s">
        <v>299</v>
      </c>
      <c r="D72" s="225"/>
      <c r="E72" s="226"/>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222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49" t="s">
        <v>359</v>
      </c>
      <c r="D73" s="225"/>
      <c r="E73" s="226"/>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222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49" t="s">
        <v>301</v>
      </c>
      <c r="D74" s="225"/>
      <c r="E74" s="226"/>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222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49" t="s">
        <v>362</v>
      </c>
      <c r="D75" s="225"/>
      <c r="E75" s="226"/>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222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49" t="s">
        <v>304</v>
      </c>
      <c r="D76" s="225"/>
      <c r="E76" s="226"/>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222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49" t="s">
        <v>363</v>
      </c>
      <c r="D77" s="225"/>
      <c r="E77" s="226"/>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222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49" t="s">
        <v>642</v>
      </c>
      <c r="D78" s="225"/>
      <c r="E78" s="226"/>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222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49" t="s">
        <v>368</v>
      </c>
      <c r="D79" s="225"/>
      <c r="E79" s="226"/>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222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49" t="s">
        <v>765</v>
      </c>
      <c r="D80" s="225"/>
      <c r="E80" s="226"/>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222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49" t="s">
        <v>367</v>
      </c>
      <c r="D81" s="225"/>
      <c r="E81" s="226"/>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222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49" t="s">
        <v>646</v>
      </c>
      <c r="D82" s="225"/>
      <c r="E82" s="226"/>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222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49" t="s">
        <v>367</v>
      </c>
      <c r="D83" s="225"/>
      <c r="E83" s="226"/>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222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49" t="s">
        <v>306</v>
      </c>
      <c r="D84" s="225"/>
      <c r="E84" s="226"/>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222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49" t="s">
        <v>369</v>
      </c>
      <c r="D85" s="225"/>
      <c r="E85" s="226"/>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222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49" t="s">
        <v>308</v>
      </c>
      <c r="D86" s="225"/>
      <c r="E86" s="226"/>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222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49" t="s">
        <v>370</v>
      </c>
      <c r="D87" s="225"/>
      <c r="E87" s="226"/>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222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49" t="s">
        <v>309</v>
      </c>
      <c r="D88" s="225"/>
      <c r="E88" s="226"/>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222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49" t="s">
        <v>360</v>
      </c>
      <c r="D89" s="225"/>
      <c r="E89" s="226"/>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222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49" t="s">
        <v>415</v>
      </c>
      <c r="D90" s="225"/>
      <c r="E90" s="226"/>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222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49" t="s">
        <v>361</v>
      </c>
      <c r="D91" s="225"/>
      <c r="E91" s="226"/>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222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49" t="s">
        <v>416</v>
      </c>
      <c r="D92" s="225"/>
      <c r="E92" s="226"/>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222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49" t="s">
        <v>241</v>
      </c>
      <c r="D93" s="225"/>
      <c r="E93" s="226"/>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222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49" t="s">
        <v>651</v>
      </c>
      <c r="D94" s="225"/>
      <c r="E94" s="226"/>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222</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49" t="s">
        <v>766</v>
      </c>
      <c r="D95" s="225"/>
      <c r="E95" s="226">
        <v>89.84</v>
      </c>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222</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53">
        <v>8</v>
      </c>
      <c r="B96" s="254" t="s">
        <v>313</v>
      </c>
      <c r="C96" s="260" t="s">
        <v>314</v>
      </c>
      <c r="D96" s="255" t="s">
        <v>228</v>
      </c>
      <c r="E96" s="256">
        <v>1</v>
      </c>
      <c r="F96" s="257"/>
      <c r="G96" s="258">
        <f>ROUND(E96*F96,2)</f>
        <v>0</v>
      </c>
      <c r="H96" s="257"/>
      <c r="I96" s="258">
        <f>ROUND(E96*H96,2)</f>
        <v>0</v>
      </c>
      <c r="J96" s="257"/>
      <c r="K96" s="258">
        <f>ROUND(E96*J96,2)</f>
        <v>0</v>
      </c>
      <c r="L96" s="258">
        <v>12</v>
      </c>
      <c r="M96" s="258">
        <f>G96*(1+L96/100)</f>
        <v>0</v>
      </c>
      <c r="N96" s="256">
        <v>0</v>
      </c>
      <c r="O96" s="256">
        <f>ROUND(E96*N96,2)</f>
        <v>0</v>
      </c>
      <c r="P96" s="256">
        <v>0</v>
      </c>
      <c r="Q96" s="256">
        <f>ROUND(E96*P96,2)</f>
        <v>0</v>
      </c>
      <c r="R96" s="258"/>
      <c r="S96" s="258" t="s">
        <v>229</v>
      </c>
      <c r="T96" s="259" t="s">
        <v>208</v>
      </c>
      <c r="U96" s="224">
        <v>0</v>
      </c>
      <c r="V96" s="224">
        <f>ROUND(E96*U96,2)</f>
        <v>0</v>
      </c>
      <c r="W96" s="224"/>
      <c r="X96" s="224" t="s">
        <v>238</v>
      </c>
      <c r="Y96" s="224" t="s">
        <v>210</v>
      </c>
      <c r="Z96" s="214"/>
      <c r="AA96" s="214"/>
      <c r="AB96" s="214"/>
      <c r="AC96" s="214"/>
      <c r="AD96" s="214"/>
      <c r="AE96" s="214"/>
      <c r="AF96" s="214"/>
      <c r="AG96" s="214" t="s">
        <v>315</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x14ac:dyDescent="0.2">
      <c r="A97" s="228" t="s">
        <v>202</v>
      </c>
      <c r="B97" s="229" t="s">
        <v>164</v>
      </c>
      <c r="C97" s="245" t="s">
        <v>165</v>
      </c>
      <c r="D97" s="230"/>
      <c r="E97" s="231"/>
      <c r="F97" s="232"/>
      <c r="G97" s="232">
        <f>SUMIF(AG98:AG120,"&lt;&gt;NOR",G98:G120)</f>
        <v>0</v>
      </c>
      <c r="H97" s="232"/>
      <c r="I97" s="232">
        <f>SUM(I98:I120)</f>
        <v>0</v>
      </c>
      <c r="J97" s="232"/>
      <c r="K97" s="232">
        <f>SUM(K98:K120)</f>
        <v>0</v>
      </c>
      <c r="L97" s="232"/>
      <c r="M97" s="232">
        <f>SUM(M98:M120)</f>
        <v>0</v>
      </c>
      <c r="N97" s="231"/>
      <c r="O97" s="231">
        <f>SUM(O98:O120)</f>
        <v>0</v>
      </c>
      <c r="P97" s="231"/>
      <c r="Q97" s="231">
        <f>SUM(Q98:Q120)</f>
        <v>0.21</v>
      </c>
      <c r="R97" s="232"/>
      <c r="S97" s="232"/>
      <c r="T97" s="233"/>
      <c r="U97" s="227"/>
      <c r="V97" s="227">
        <f>SUM(V98:V120)</f>
        <v>0</v>
      </c>
      <c r="W97" s="227"/>
      <c r="X97" s="227"/>
      <c r="Y97" s="227"/>
      <c r="AG97" t="s">
        <v>203</v>
      </c>
    </row>
    <row r="98" spans="1:60" outlineLevel="1" x14ac:dyDescent="0.2">
      <c r="A98" s="235">
        <v>9</v>
      </c>
      <c r="B98" s="236" t="s">
        <v>316</v>
      </c>
      <c r="C98" s="246" t="s">
        <v>317</v>
      </c>
      <c r="D98" s="237" t="s">
        <v>318</v>
      </c>
      <c r="E98" s="238">
        <v>125.08</v>
      </c>
      <c r="F98" s="239"/>
      <c r="G98" s="240">
        <f>ROUND(E98*F98,2)</f>
        <v>0</v>
      </c>
      <c r="H98" s="239"/>
      <c r="I98" s="240">
        <f>ROUND(E98*H98,2)</f>
        <v>0</v>
      </c>
      <c r="J98" s="239"/>
      <c r="K98" s="240">
        <f>ROUND(E98*J98,2)</f>
        <v>0</v>
      </c>
      <c r="L98" s="240">
        <v>12</v>
      </c>
      <c r="M98" s="240">
        <f>G98*(1+L98/100)</f>
        <v>0</v>
      </c>
      <c r="N98" s="238">
        <v>0</v>
      </c>
      <c r="O98" s="238">
        <f>ROUND(E98*N98,2)</f>
        <v>0</v>
      </c>
      <c r="P98" s="238">
        <v>1.67E-3</v>
      </c>
      <c r="Q98" s="238">
        <f>ROUND(E98*P98,2)</f>
        <v>0.21</v>
      </c>
      <c r="R98" s="240"/>
      <c r="S98" s="240" t="s">
        <v>236</v>
      </c>
      <c r="T98" s="241" t="s">
        <v>237</v>
      </c>
      <c r="U98" s="224">
        <v>0</v>
      </c>
      <c r="V98" s="224">
        <f>ROUND(E98*U98,2)</f>
        <v>0</v>
      </c>
      <c r="W98" s="224"/>
      <c r="X98" s="224" t="s">
        <v>238</v>
      </c>
      <c r="Y98" s="224" t="s">
        <v>210</v>
      </c>
      <c r="Z98" s="214"/>
      <c r="AA98" s="214"/>
      <c r="AB98" s="214"/>
      <c r="AC98" s="214"/>
      <c r="AD98" s="214"/>
      <c r="AE98" s="214"/>
      <c r="AF98" s="214"/>
      <c r="AG98" s="214" t="s">
        <v>319</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2" x14ac:dyDescent="0.2">
      <c r="A99" s="221"/>
      <c r="B99" s="222"/>
      <c r="C99" s="249" t="s">
        <v>320</v>
      </c>
      <c r="D99" s="225"/>
      <c r="E99" s="226"/>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222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49" t="s">
        <v>359</v>
      </c>
      <c r="D100" s="225"/>
      <c r="E100" s="226"/>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222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49" t="s">
        <v>322</v>
      </c>
      <c r="D101" s="225"/>
      <c r="E101" s="226"/>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222</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49" t="s">
        <v>363</v>
      </c>
      <c r="D102" s="225"/>
      <c r="E102" s="226"/>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222</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49" t="s">
        <v>656</v>
      </c>
      <c r="D103" s="225"/>
      <c r="E103" s="226"/>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222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49" t="s">
        <v>368</v>
      </c>
      <c r="D104" s="225"/>
      <c r="E104" s="226"/>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222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49" t="s">
        <v>657</v>
      </c>
      <c r="D105" s="225"/>
      <c r="E105" s="226"/>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222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49" t="s">
        <v>367</v>
      </c>
      <c r="D106" s="225"/>
      <c r="E106" s="226"/>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222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49" t="s">
        <v>658</v>
      </c>
      <c r="D107" s="225"/>
      <c r="E107" s="226"/>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222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49" t="s">
        <v>367</v>
      </c>
      <c r="D108" s="225"/>
      <c r="E108" s="226"/>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222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49" t="s">
        <v>326</v>
      </c>
      <c r="D109" s="225"/>
      <c r="E109" s="226"/>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222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49" t="s">
        <v>369</v>
      </c>
      <c r="D110" s="225"/>
      <c r="E110" s="226"/>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222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49" t="s">
        <v>328</v>
      </c>
      <c r="D111" s="225"/>
      <c r="E111" s="226"/>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222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49" t="s">
        <v>370</v>
      </c>
      <c r="D112" s="225"/>
      <c r="E112" s="226"/>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222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49" t="s">
        <v>329</v>
      </c>
      <c r="D113" s="225"/>
      <c r="E113" s="226"/>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222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49" t="s">
        <v>360</v>
      </c>
      <c r="D114" s="225"/>
      <c r="E114" s="226"/>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222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49" t="s">
        <v>323</v>
      </c>
      <c r="D115" s="225"/>
      <c r="E115" s="226"/>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222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49" t="s">
        <v>361</v>
      </c>
      <c r="D116" s="225"/>
      <c r="E116" s="226"/>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222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49" t="s">
        <v>324</v>
      </c>
      <c r="D117" s="225"/>
      <c r="E117" s="226"/>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222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49" t="s">
        <v>241</v>
      </c>
      <c r="D118" s="225"/>
      <c r="E118" s="226"/>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222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49" t="s">
        <v>331</v>
      </c>
      <c r="D119" s="225"/>
      <c r="E119" s="226"/>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222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49" t="s">
        <v>767</v>
      </c>
      <c r="D120" s="225"/>
      <c r="E120" s="226">
        <v>125.08</v>
      </c>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222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x14ac:dyDescent="0.2">
      <c r="A121" s="228" t="s">
        <v>202</v>
      </c>
      <c r="B121" s="229" t="s">
        <v>166</v>
      </c>
      <c r="C121" s="245" t="s">
        <v>167</v>
      </c>
      <c r="D121" s="230"/>
      <c r="E121" s="231"/>
      <c r="F121" s="232"/>
      <c r="G121" s="232">
        <f>SUMIF(AG122:AG150,"&lt;&gt;NOR",G122:G150)</f>
        <v>0</v>
      </c>
      <c r="H121" s="232"/>
      <c r="I121" s="232">
        <f>SUM(I122:I150)</f>
        <v>0</v>
      </c>
      <c r="J121" s="232"/>
      <c r="K121" s="232">
        <f>SUM(K122:K150)</f>
        <v>0</v>
      </c>
      <c r="L121" s="232"/>
      <c r="M121" s="232">
        <f>SUM(M122:M150)</f>
        <v>0</v>
      </c>
      <c r="N121" s="231"/>
      <c r="O121" s="231">
        <f>SUM(O122:O150)</f>
        <v>0</v>
      </c>
      <c r="P121" s="231"/>
      <c r="Q121" s="231">
        <f>SUM(Q122:Q150)</f>
        <v>0.33000000000000007</v>
      </c>
      <c r="R121" s="232"/>
      <c r="S121" s="232"/>
      <c r="T121" s="233"/>
      <c r="U121" s="227"/>
      <c r="V121" s="227">
        <f>SUM(V122:V150)</f>
        <v>0</v>
      </c>
      <c r="W121" s="227"/>
      <c r="X121" s="227"/>
      <c r="Y121" s="227"/>
      <c r="AG121" t="s">
        <v>203</v>
      </c>
    </row>
    <row r="122" spans="1:60" outlineLevel="1" x14ac:dyDescent="0.2">
      <c r="A122" s="235">
        <v>10</v>
      </c>
      <c r="B122" s="236" t="s">
        <v>333</v>
      </c>
      <c r="C122" s="246" t="s">
        <v>334</v>
      </c>
      <c r="D122" s="237" t="s">
        <v>318</v>
      </c>
      <c r="E122" s="238">
        <v>100.2</v>
      </c>
      <c r="F122" s="239"/>
      <c r="G122" s="240">
        <f>ROUND(E122*F122,2)</f>
        <v>0</v>
      </c>
      <c r="H122" s="239"/>
      <c r="I122" s="240">
        <f>ROUND(E122*H122,2)</f>
        <v>0</v>
      </c>
      <c r="J122" s="239"/>
      <c r="K122" s="240">
        <f>ROUND(E122*J122,2)</f>
        <v>0</v>
      </c>
      <c r="L122" s="240">
        <v>12</v>
      </c>
      <c r="M122" s="240">
        <f>G122*(1+L122/100)</f>
        <v>0</v>
      </c>
      <c r="N122" s="238">
        <v>0</v>
      </c>
      <c r="O122" s="238">
        <f>ROUND(E122*N122,2)</f>
        <v>0</v>
      </c>
      <c r="P122" s="238">
        <v>2E-3</v>
      </c>
      <c r="Q122" s="238">
        <f>ROUND(E122*P122,2)</f>
        <v>0.2</v>
      </c>
      <c r="R122" s="240"/>
      <c r="S122" s="240" t="s">
        <v>236</v>
      </c>
      <c r="T122" s="241" t="s">
        <v>237</v>
      </c>
      <c r="U122" s="224">
        <v>0</v>
      </c>
      <c r="V122" s="224">
        <f>ROUND(E122*U122,2)</f>
        <v>0</v>
      </c>
      <c r="W122" s="224"/>
      <c r="X122" s="224" t="s">
        <v>238</v>
      </c>
      <c r="Y122" s="224" t="s">
        <v>210</v>
      </c>
      <c r="Z122" s="214"/>
      <c r="AA122" s="214"/>
      <c r="AB122" s="214"/>
      <c r="AC122" s="214"/>
      <c r="AD122" s="214"/>
      <c r="AE122" s="214"/>
      <c r="AF122" s="214"/>
      <c r="AG122" s="214" t="s">
        <v>319</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49" t="s">
        <v>335</v>
      </c>
      <c r="D123" s="225"/>
      <c r="E123" s="226"/>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222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49" t="s">
        <v>363</v>
      </c>
      <c r="D124" s="225"/>
      <c r="E124" s="226"/>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222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49" t="s">
        <v>656</v>
      </c>
      <c r="D125" s="225"/>
      <c r="E125" s="226"/>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222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49" t="s">
        <v>368</v>
      </c>
      <c r="D126" s="225"/>
      <c r="E126" s="226"/>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222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49" t="s">
        <v>657</v>
      </c>
      <c r="D127" s="225"/>
      <c r="E127" s="226"/>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222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49" t="s">
        <v>367</v>
      </c>
      <c r="D128" s="225"/>
      <c r="E128" s="226"/>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222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49" t="s">
        <v>658</v>
      </c>
      <c r="D129" s="225"/>
      <c r="E129" s="226"/>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222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49" t="s">
        <v>367</v>
      </c>
      <c r="D130" s="225"/>
      <c r="E130" s="226"/>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222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49" t="s">
        <v>326</v>
      </c>
      <c r="D131" s="225"/>
      <c r="E131" s="226"/>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222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49" t="s">
        <v>369</v>
      </c>
      <c r="D132" s="225"/>
      <c r="E132" s="226"/>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222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49" t="s">
        <v>328</v>
      </c>
      <c r="D133" s="225"/>
      <c r="E133" s="226"/>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222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49" t="s">
        <v>370</v>
      </c>
      <c r="D134" s="225"/>
      <c r="E134" s="226"/>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222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49" t="s">
        <v>329</v>
      </c>
      <c r="D135" s="225"/>
      <c r="E135" s="226"/>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222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49" t="s">
        <v>768</v>
      </c>
      <c r="D136" s="225"/>
      <c r="E136" s="226">
        <v>100.2</v>
      </c>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222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x14ac:dyDescent="0.2">
      <c r="A137" s="235">
        <v>11</v>
      </c>
      <c r="B137" s="236" t="s">
        <v>337</v>
      </c>
      <c r="C137" s="246" t="s">
        <v>338</v>
      </c>
      <c r="D137" s="237" t="s">
        <v>318</v>
      </c>
      <c r="E137" s="238">
        <v>20.8</v>
      </c>
      <c r="F137" s="239"/>
      <c r="G137" s="240">
        <f>ROUND(E137*F137,2)</f>
        <v>0</v>
      </c>
      <c r="H137" s="239"/>
      <c r="I137" s="240">
        <f>ROUND(E137*H137,2)</f>
        <v>0</v>
      </c>
      <c r="J137" s="239"/>
      <c r="K137" s="240">
        <f>ROUND(E137*J137,2)</f>
        <v>0</v>
      </c>
      <c r="L137" s="240">
        <v>12</v>
      </c>
      <c r="M137" s="240">
        <f>G137*(1+L137/100)</f>
        <v>0</v>
      </c>
      <c r="N137" s="238">
        <v>0</v>
      </c>
      <c r="O137" s="238">
        <f>ROUND(E137*N137,2)</f>
        <v>0</v>
      </c>
      <c r="P137" s="238">
        <v>5.0000000000000001E-3</v>
      </c>
      <c r="Q137" s="238">
        <f>ROUND(E137*P137,2)</f>
        <v>0.1</v>
      </c>
      <c r="R137" s="240"/>
      <c r="S137" s="240" t="s">
        <v>236</v>
      </c>
      <c r="T137" s="241" t="s">
        <v>237</v>
      </c>
      <c r="U137" s="224">
        <v>0</v>
      </c>
      <c r="V137" s="224">
        <f>ROUND(E137*U137,2)</f>
        <v>0</v>
      </c>
      <c r="W137" s="224"/>
      <c r="X137" s="224" t="s">
        <v>238</v>
      </c>
      <c r="Y137" s="224" t="s">
        <v>210</v>
      </c>
      <c r="Z137" s="214"/>
      <c r="AA137" s="214"/>
      <c r="AB137" s="214"/>
      <c r="AC137" s="214"/>
      <c r="AD137" s="214"/>
      <c r="AE137" s="214"/>
      <c r="AF137" s="214"/>
      <c r="AG137" s="214" t="s">
        <v>319</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x14ac:dyDescent="0.2">
      <c r="A138" s="221"/>
      <c r="B138" s="222"/>
      <c r="C138" s="249" t="s">
        <v>335</v>
      </c>
      <c r="D138" s="225"/>
      <c r="E138" s="226"/>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222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49" t="s">
        <v>360</v>
      </c>
      <c r="D139" s="225"/>
      <c r="E139" s="226"/>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222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49" t="s">
        <v>323</v>
      </c>
      <c r="D140" s="225"/>
      <c r="E140" s="226"/>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222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49" t="s">
        <v>361</v>
      </c>
      <c r="D141" s="225"/>
      <c r="E141" s="226"/>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222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49" t="s">
        <v>324</v>
      </c>
      <c r="D142" s="225"/>
      <c r="E142" s="226"/>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222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49" t="s">
        <v>241</v>
      </c>
      <c r="D143" s="225"/>
      <c r="E143" s="226"/>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222</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49" t="s">
        <v>331</v>
      </c>
      <c r="D144" s="225"/>
      <c r="E144" s="226"/>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222</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49" t="s">
        <v>769</v>
      </c>
      <c r="D145" s="225"/>
      <c r="E145" s="226">
        <v>20.8</v>
      </c>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222</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1" x14ac:dyDescent="0.2">
      <c r="A146" s="235">
        <v>12</v>
      </c>
      <c r="B146" s="236" t="s">
        <v>340</v>
      </c>
      <c r="C146" s="246" t="s">
        <v>341</v>
      </c>
      <c r="D146" s="237" t="s">
        <v>342</v>
      </c>
      <c r="E146" s="238">
        <v>1</v>
      </c>
      <c r="F146" s="239"/>
      <c r="G146" s="240">
        <f>ROUND(E146*F146,2)</f>
        <v>0</v>
      </c>
      <c r="H146" s="239"/>
      <c r="I146" s="240">
        <f>ROUND(E146*H146,2)</f>
        <v>0</v>
      </c>
      <c r="J146" s="239"/>
      <c r="K146" s="240">
        <f>ROUND(E146*J146,2)</f>
        <v>0</v>
      </c>
      <c r="L146" s="240">
        <v>12</v>
      </c>
      <c r="M146" s="240">
        <f>G146*(1+L146/100)</f>
        <v>0</v>
      </c>
      <c r="N146" s="238">
        <v>0</v>
      </c>
      <c r="O146" s="238">
        <f>ROUND(E146*N146,2)</f>
        <v>0</v>
      </c>
      <c r="P146" s="238">
        <v>2.8000000000000001E-2</v>
      </c>
      <c r="Q146" s="238">
        <f>ROUND(E146*P146,2)</f>
        <v>0.03</v>
      </c>
      <c r="R146" s="240"/>
      <c r="S146" s="240" t="s">
        <v>236</v>
      </c>
      <c r="T146" s="241" t="s">
        <v>237</v>
      </c>
      <c r="U146" s="224">
        <v>0</v>
      </c>
      <c r="V146" s="224">
        <f>ROUND(E146*U146,2)</f>
        <v>0</v>
      </c>
      <c r="W146" s="224"/>
      <c r="X146" s="224" t="s">
        <v>238</v>
      </c>
      <c r="Y146" s="224" t="s">
        <v>210</v>
      </c>
      <c r="Z146" s="214"/>
      <c r="AA146" s="214"/>
      <c r="AB146" s="214"/>
      <c r="AC146" s="214"/>
      <c r="AD146" s="214"/>
      <c r="AE146" s="214"/>
      <c r="AF146" s="214"/>
      <c r="AG146" s="214" t="s">
        <v>319</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2" x14ac:dyDescent="0.2">
      <c r="A147" s="221"/>
      <c r="B147" s="222"/>
      <c r="C147" s="249" t="s">
        <v>343</v>
      </c>
      <c r="D147" s="225"/>
      <c r="E147" s="226"/>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222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49" t="s">
        <v>278</v>
      </c>
      <c r="D148" s="225"/>
      <c r="E148" s="226"/>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222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49" t="s">
        <v>344</v>
      </c>
      <c r="D149" s="225"/>
      <c r="E149" s="226"/>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222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49" t="s">
        <v>58</v>
      </c>
      <c r="D150" s="225"/>
      <c r="E150" s="226">
        <v>1</v>
      </c>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222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x14ac:dyDescent="0.2">
      <c r="A151" s="228" t="s">
        <v>202</v>
      </c>
      <c r="B151" s="229" t="s">
        <v>160</v>
      </c>
      <c r="C151" s="245" t="s">
        <v>161</v>
      </c>
      <c r="D151" s="230"/>
      <c r="E151" s="231"/>
      <c r="F151" s="232"/>
      <c r="G151" s="232">
        <f>SUMIF(AG152:AG156,"&lt;&gt;NOR",G152:G156)</f>
        <v>0</v>
      </c>
      <c r="H151" s="232"/>
      <c r="I151" s="232">
        <f>SUM(I152:I156)</f>
        <v>0</v>
      </c>
      <c r="J151" s="232"/>
      <c r="K151" s="232">
        <f>SUM(K152:K156)</f>
        <v>0</v>
      </c>
      <c r="L151" s="232"/>
      <c r="M151" s="232">
        <f>SUM(M152:M156)</f>
        <v>0</v>
      </c>
      <c r="N151" s="231"/>
      <c r="O151" s="231">
        <f>SUM(O152:O156)</f>
        <v>0</v>
      </c>
      <c r="P151" s="231"/>
      <c r="Q151" s="231">
        <f>SUM(Q152:Q156)</f>
        <v>0</v>
      </c>
      <c r="R151" s="232"/>
      <c r="S151" s="232"/>
      <c r="T151" s="233"/>
      <c r="U151" s="227"/>
      <c r="V151" s="227">
        <f>SUM(V152:V156)</f>
        <v>0</v>
      </c>
      <c r="W151" s="227"/>
      <c r="X151" s="227"/>
      <c r="Y151" s="227"/>
      <c r="AG151" t="s">
        <v>203</v>
      </c>
    </row>
    <row r="152" spans="1:60" ht="22.5" outlineLevel="1" x14ac:dyDescent="0.2">
      <c r="A152" s="253">
        <v>13</v>
      </c>
      <c r="B152" s="254" t="s">
        <v>345</v>
      </c>
      <c r="C152" s="260" t="s">
        <v>346</v>
      </c>
      <c r="D152" s="255" t="s">
        <v>347</v>
      </c>
      <c r="E152" s="256">
        <v>17.145</v>
      </c>
      <c r="F152" s="257"/>
      <c r="G152" s="258">
        <f>ROUND(E152*F152,2)</f>
        <v>0</v>
      </c>
      <c r="H152" s="257"/>
      <c r="I152" s="258">
        <f>ROUND(E152*H152,2)</f>
        <v>0</v>
      </c>
      <c r="J152" s="257"/>
      <c r="K152" s="258">
        <f>ROUND(E152*J152,2)</f>
        <v>0</v>
      </c>
      <c r="L152" s="258">
        <v>12</v>
      </c>
      <c r="M152" s="258">
        <f>G152*(1+L152/100)</f>
        <v>0</v>
      </c>
      <c r="N152" s="256">
        <v>0</v>
      </c>
      <c r="O152" s="256">
        <f>ROUND(E152*N152,2)</f>
        <v>0</v>
      </c>
      <c r="P152" s="256">
        <v>0</v>
      </c>
      <c r="Q152" s="256">
        <f>ROUND(E152*P152,2)</f>
        <v>0</v>
      </c>
      <c r="R152" s="258"/>
      <c r="S152" s="258" t="s">
        <v>236</v>
      </c>
      <c r="T152" s="259" t="s">
        <v>237</v>
      </c>
      <c r="U152" s="224">
        <v>0</v>
      </c>
      <c r="V152" s="224">
        <f>ROUND(E152*U152,2)</f>
        <v>0</v>
      </c>
      <c r="W152" s="224"/>
      <c r="X152" s="224" t="s">
        <v>238</v>
      </c>
      <c r="Y152" s="224" t="s">
        <v>210</v>
      </c>
      <c r="Z152" s="214"/>
      <c r="AA152" s="214"/>
      <c r="AB152" s="214"/>
      <c r="AC152" s="214"/>
      <c r="AD152" s="214"/>
      <c r="AE152" s="214"/>
      <c r="AF152" s="214"/>
      <c r="AG152" s="214" t="s">
        <v>239</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ht="22.5" outlineLevel="1" x14ac:dyDescent="0.2">
      <c r="A153" s="253">
        <v>14</v>
      </c>
      <c r="B153" s="254" t="s">
        <v>348</v>
      </c>
      <c r="C153" s="260" t="s">
        <v>349</v>
      </c>
      <c r="D153" s="255" t="s">
        <v>347</v>
      </c>
      <c r="E153" s="256">
        <v>17.145</v>
      </c>
      <c r="F153" s="257"/>
      <c r="G153" s="258">
        <f>ROUND(E153*F153,2)</f>
        <v>0</v>
      </c>
      <c r="H153" s="257"/>
      <c r="I153" s="258">
        <f>ROUND(E153*H153,2)</f>
        <v>0</v>
      </c>
      <c r="J153" s="257"/>
      <c r="K153" s="258">
        <f>ROUND(E153*J153,2)</f>
        <v>0</v>
      </c>
      <c r="L153" s="258">
        <v>12</v>
      </c>
      <c r="M153" s="258">
        <f>G153*(1+L153/100)</f>
        <v>0</v>
      </c>
      <c r="N153" s="256">
        <v>0</v>
      </c>
      <c r="O153" s="256">
        <f>ROUND(E153*N153,2)</f>
        <v>0</v>
      </c>
      <c r="P153" s="256">
        <v>0</v>
      </c>
      <c r="Q153" s="256">
        <f>ROUND(E153*P153,2)</f>
        <v>0</v>
      </c>
      <c r="R153" s="258"/>
      <c r="S153" s="258" t="s">
        <v>236</v>
      </c>
      <c r="T153" s="259" t="s">
        <v>237</v>
      </c>
      <c r="U153" s="224">
        <v>0</v>
      </c>
      <c r="V153" s="224">
        <f>ROUND(E153*U153,2)</f>
        <v>0</v>
      </c>
      <c r="W153" s="224"/>
      <c r="X153" s="224" t="s">
        <v>238</v>
      </c>
      <c r="Y153" s="224" t="s">
        <v>210</v>
      </c>
      <c r="Z153" s="214"/>
      <c r="AA153" s="214"/>
      <c r="AB153" s="214"/>
      <c r="AC153" s="214"/>
      <c r="AD153" s="214"/>
      <c r="AE153" s="214"/>
      <c r="AF153" s="214"/>
      <c r="AG153" s="214" t="s">
        <v>239</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ht="22.5" outlineLevel="1" x14ac:dyDescent="0.2">
      <c r="A154" s="235">
        <v>15</v>
      </c>
      <c r="B154" s="236" t="s">
        <v>350</v>
      </c>
      <c r="C154" s="246" t="s">
        <v>351</v>
      </c>
      <c r="D154" s="237" t="s">
        <v>347</v>
      </c>
      <c r="E154" s="238">
        <v>240.03</v>
      </c>
      <c r="F154" s="239"/>
      <c r="G154" s="240">
        <f>ROUND(E154*F154,2)</f>
        <v>0</v>
      </c>
      <c r="H154" s="239"/>
      <c r="I154" s="240">
        <f>ROUND(E154*H154,2)</f>
        <v>0</v>
      </c>
      <c r="J154" s="239"/>
      <c r="K154" s="240">
        <f>ROUND(E154*J154,2)</f>
        <v>0</v>
      </c>
      <c r="L154" s="240">
        <v>12</v>
      </c>
      <c r="M154" s="240">
        <f>G154*(1+L154/100)</f>
        <v>0</v>
      </c>
      <c r="N154" s="238">
        <v>0</v>
      </c>
      <c r="O154" s="238">
        <f>ROUND(E154*N154,2)</f>
        <v>0</v>
      </c>
      <c r="P154" s="238">
        <v>0</v>
      </c>
      <c r="Q154" s="238">
        <f>ROUND(E154*P154,2)</f>
        <v>0</v>
      </c>
      <c r="R154" s="240"/>
      <c r="S154" s="240" t="s">
        <v>236</v>
      </c>
      <c r="T154" s="241" t="s">
        <v>237</v>
      </c>
      <c r="U154" s="224">
        <v>0</v>
      </c>
      <c r="V154" s="224">
        <f>ROUND(E154*U154,2)</f>
        <v>0</v>
      </c>
      <c r="W154" s="224"/>
      <c r="X154" s="224" t="s">
        <v>238</v>
      </c>
      <c r="Y154" s="224" t="s">
        <v>210</v>
      </c>
      <c r="Z154" s="214"/>
      <c r="AA154" s="214"/>
      <c r="AB154" s="214"/>
      <c r="AC154" s="214"/>
      <c r="AD154" s="214"/>
      <c r="AE154" s="214"/>
      <c r="AF154" s="214"/>
      <c r="AG154" s="214" t="s">
        <v>239</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2" x14ac:dyDescent="0.2">
      <c r="A155" s="221"/>
      <c r="B155" s="222"/>
      <c r="C155" s="249" t="s">
        <v>770</v>
      </c>
      <c r="D155" s="225"/>
      <c r="E155" s="226">
        <v>240.03</v>
      </c>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222</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ht="22.5" outlineLevel="1" x14ac:dyDescent="0.2">
      <c r="A156" s="235">
        <v>16</v>
      </c>
      <c r="B156" s="236" t="s">
        <v>353</v>
      </c>
      <c r="C156" s="246" t="s">
        <v>354</v>
      </c>
      <c r="D156" s="237" t="s">
        <v>347</v>
      </c>
      <c r="E156" s="238">
        <v>17.145</v>
      </c>
      <c r="F156" s="239"/>
      <c r="G156" s="240">
        <f>ROUND(E156*F156,2)</f>
        <v>0</v>
      </c>
      <c r="H156" s="239"/>
      <c r="I156" s="240">
        <f>ROUND(E156*H156,2)</f>
        <v>0</v>
      </c>
      <c r="J156" s="239"/>
      <c r="K156" s="240">
        <f>ROUND(E156*J156,2)</f>
        <v>0</v>
      </c>
      <c r="L156" s="240">
        <v>12</v>
      </c>
      <c r="M156" s="240">
        <f>G156*(1+L156/100)</f>
        <v>0</v>
      </c>
      <c r="N156" s="238">
        <v>0</v>
      </c>
      <c r="O156" s="238">
        <f>ROUND(E156*N156,2)</f>
        <v>0</v>
      </c>
      <c r="P156" s="238">
        <v>0</v>
      </c>
      <c r="Q156" s="238">
        <f>ROUND(E156*P156,2)</f>
        <v>0</v>
      </c>
      <c r="R156" s="240"/>
      <c r="S156" s="240" t="s">
        <v>236</v>
      </c>
      <c r="T156" s="241" t="s">
        <v>237</v>
      </c>
      <c r="U156" s="224">
        <v>0</v>
      </c>
      <c r="V156" s="224">
        <f>ROUND(E156*U156,2)</f>
        <v>0</v>
      </c>
      <c r="W156" s="224"/>
      <c r="X156" s="224" t="s">
        <v>238</v>
      </c>
      <c r="Y156" s="224" t="s">
        <v>210</v>
      </c>
      <c r="Z156" s="214"/>
      <c r="AA156" s="214"/>
      <c r="AB156" s="214"/>
      <c r="AC156" s="214"/>
      <c r="AD156" s="214"/>
      <c r="AE156" s="214"/>
      <c r="AF156" s="214"/>
      <c r="AG156" s="214" t="s">
        <v>239</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x14ac:dyDescent="0.2">
      <c r="A157" s="3"/>
      <c r="B157" s="4"/>
      <c r="C157" s="250"/>
      <c r="D157" s="6"/>
      <c r="E157" s="3"/>
      <c r="F157" s="3"/>
      <c r="G157" s="3"/>
      <c r="H157" s="3"/>
      <c r="I157" s="3"/>
      <c r="J157" s="3"/>
      <c r="K157" s="3"/>
      <c r="L157" s="3"/>
      <c r="M157" s="3"/>
      <c r="N157" s="3"/>
      <c r="O157" s="3"/>
      <c r="P157" s="3"/>
      <c r="Q157" s="3"/>
      <c r="R157" s="3"/>
      <c r="S157" s="3"/>
      <c r="T157" s="3"/>
      <c r="U157" s="3"/>
      <c r="V157" s="3"/>
      <c r="W157" s="3"/>
      <c r="X157" s="3"/>
      <c r="Y157" s="3"/>
      <c r="AE157">
        <v>12</v>
      </c>
      <c r="AF157">
        <v>21</v>
      </c>
      <c r="AG157" t="s">
        <v>188</v>
      </c>
    </row>
    <row r="158" spans="1:60" x14ac:dyDescent="0.2">
      <c r="A158" s="217"/>
      <c r="B158" s="218" t="s">
        <v>29</v>
      </c>
      <c r="C158" s="251"/>
      <c r="D158" s="219"/>
      <c r="E158" s="220"/>
      <c r="F158" s="220"/>
      <c r="G158" s="234">
        <f>G8+G97+G121+G151</f>
        <v>0</v>
      </c>
      <c r="H158" s="3"/>
      <c r="I158" s="3"/>
      <c r="J158" s="3"/>
      <c r="K158" s="3"/>
      <c r="L158" s="3"/>
      <c r="M158" s="3"/>
      <c r="N158" s="3"/>
      <c r="O158" s="3"/>
      <c r="P158" s="3"/>
      <c r="Q158" s="3"/>
      <c r="R158" s="3"/>
      <c r="S158" s="3"/>
      <c r="T158" s="3"/>
      <c r="U158" s="3"/>
      <c r="V158" s="3"/>
      <c r="W158" s="3"/>
      <c r="X158" s="3"/>
      <c r="Y158" s="3"/>
      <c r="AE158">
        <f>SUMIF(L7:L156,AE157,G7:G156)</f>
        <v>0</v>
      </c>
      <c r="AF158">
        <f>SUMIF(L7:L156,AF157,G7:G156)</f>
        <v>0</v>
      </c>
      <c r="AG158" t="s">
        <v>230</v>
      </c>
    </row>
    <row r="159" spans="1:60" x14ac:dyDescent="0.2">
      <c r="C159" s="252"/>
      <c r="D159" s="10"/>
      <c r="AG159" t="s">
        <v>231</v>
      </c>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VOyM5VcdyOSXgRpSJa8FVrX+jOyYedH1prR2ujhnjz5XOqDdK/rnt8l2DkK97CzjNs9hPZE834fxVIwDMOOUQ==" saltValue="l/t2Z5KXxSdVRa5pFRjja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232</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69</v>
      </c>
      <c r="C3" s="203" t="s">
        <v>70</v>
      </c>
      <c r="D3" s="201"/>
      <c r="E3" s="201"/>
      <c r="F3" s="201"/>
      <c r="G3" s="202"/>
      <c r="AC3" s="178" t="s">
        <v>176</v>
      </c>
      <c r="AG3" t="s">
        <v>178</v>
      </c>
    </row>
    <row r="4" spans="1:60" ht="24.95" customHeight="1" x14ac:dyDescent="0.2">
      <c r="A4" s="204" t="s">
        <v>9</v>
      </c>
      <c r="B4" s="205" t="s">
        <v>60</v>
      </c>
      <c r="C4" s="206" t="s">
        <v>67</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149</v>
      </c>
      <c r="C8" s="245" t="s">
        <v>150</v>
      </c>
      <c r="D8" s="230"/>
      <c r="E8" s="231"/>
      <c r="F8" s="232"/>
      <c r="G8" s="232">
        <f>SUMIF(AG9:AG94,"&lt;&gt;NOR",G9:G94)</f>
        <v>0</v>
      </c>
      <c r="H8" s="232"/>
      <c r="I8" s="232">
        <f>SUM(I9:I94)</f>
        <v>0</v>
      </c>
      <c r="J8" s="232"/>
      <c r="K8" s="232">
        <f>SUM(K9:K94)</f>
        <v>0</v>
      </c>
      <c r="L8" s="232"/>
      <c r="M8" s="232">
        <f>SUM(M9:M94)</f>
        <v>0</v>
      </c>
      <c r="N8" s="231"/>
      <c r="O8" s="231">
        <f>SUM(O9:O94)</f>
        <v>7.06</v>
      </c>
      <c r="P8" s="231"/>
      <c r="Q8" s="231">
        <f>SUM(Q9:Q94)</f>
        <v>0.01</v>
      </c>
      <c r="R8" s="232"/>
      <c r="S8" s="232"/>
      <c r="T8" s="233"/>
      <c r="U8" s="227"/>
      <c r="V8" s="227">
        <f>SUM(V9:V94)</f>
        <v>0</v>
      </c>
      <c r="W8" s="227"/>
      <c r="X8" s="227"/>
      <c r="Y8" s="227"/>
      <c r="AG8" t="s">
        <v>203</v>
      </c>
    </row>
    <row r="9" spans="1:60" ht="22.5" outlineLevel="1" x14ac:dyDescent="0.2">
      <c r="A9" s="235">
        <v>1</v>
      </c>
      <c r="B9" s="236" t="s">
        <v>355</v>
      </c>
      <c r="C9" s="246" t="s">
        <v>356</v>
      </c>
      <c r="D9" s="237" t="s">
        <v>235</v>
      </c>
      <c r="E9" s="238">
        <v>210.88200000000001</v>
      </c>
      <c r="F9" s="239"/>
      <c r="G9" s="240">
        <f>ROUND(E9*F9,2)</f>
        <v>0</v>
      </c>
      <c r="H9" s="239"/>
      <c r="I9" s="240">
        <f>ROUND(E9*H9,2)</f>
        <v>0</v>
      </c>
      <c r="J9" s="239"/>
      <c r="K9" s="240">
        <f>ROUND(E9*J9,2)</f>
        <v>0</v>
      </c>
      <c r="L9" s="240">
        <v>12</v>
      </c>
      <c r="M9" s="240">
        <f>G9*(1+L9/100)</f>
        <v>0</v>
      </c>
      <c r="N9" s="238">
        <v>1.1E-4</v>
      </c>
      <c r="O9" s="238">
        <f>ROUND(E9*N9,2)</f>
        <v>0.02</v>
      </c>
      <c r="P9" s="238">
        <v>6.0000000000000002E-5</v>
      </c>
      <c r="Q9" s="238">
        <f>ROUND(E9*P9,2)</f>
        <v>0.01</v>
      </c>
      <c r="R9" s="240"/>
      <c r="S9" s="240" t="s">
        <v>236</v>
      </c>
      <c r="T9" s="241" t="s">
        <v>237</v>
      </c>
      <c r="U9" s="224">
        <v>0</v>
      </c>
      <c r="V9" s="224">
        <f>ROUND(E9*U9,2)</f>
        <v>0</v>
      </c>
      <c r="W9" s="224"/>
      <c r="X9" s="224" t="s">
        <v>238</v>
      </c>
      <c r="Y9" s="224" t="s">
        <v>210</v>
      </c>
      <c r="Z9" s="214"/>
      <c r="AA9" s="214"/>
      <c r="AB9" s="214"/>
      <c r="AC9" s="214"/>
      <c r="AD9" s="214"/>
      <c r="AE9" s="214"/>
      <c r="AF9" s="214"/>
      <c r="AG9" s="214" t="s">
        <v>239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9" t="s">
        <v>357</v>
      </c>
      <c r="D10" s="225"/>
      <c r="E10" s="226"/>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222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49" t="s">
        <v>359</v>
      </c>
      <c r="D11" s="225"/>
      <c r="E11" s="226"/>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222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49" t="s">
        <v>250</v>
      </c>
      <c r="D12" s="225"/>
      <c r="E12" s="226"/>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49" t="s">
        <v>362</v>
      </c>
      <c r="D13" s="225"/>
      <c r="E13" s="226"/>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49" t="s">
        <v>279</v>
      </c>
      <c r="D14" s="225"/>
      <c r="E14" s="226"/>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222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49" t="s">
        <v>363</v>
      </c>
      <c r="D15" s="225"/>
      <c r="E15" s="226"/>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222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49" t="s">
        <v>621</v>
      </c>
      <c r="D16" s="225"/>
      <c r="E16" s="226"/>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49" t="s">
        <v>368</v>
      </c>
      <c r="D17" s="225"/>
      <c r="E17" s="226"/>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222</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49" t="s">
        <v>622</v>
      </c>
      <c r="D18" s="225"/>
      <c r="E18" s="226"/>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222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49" t="s">
        <v>367</v>
      </c>
      <c r="D19" s="225"/>
      <c r="E19" s="226"/>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222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49" t="s">
        <v>625</v>
      </c>
      <c r="D20" s="225"/>
      <c r="E20" s="226"/>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222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49" t="s">
        <v>367</v>
      </c>
      <c r="D21" s="225"/>
      <c r="E21" s="226"/>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222</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x14ac:dyDescent="0.2">
      <c r="A22" s="221"/>
      <c r="B22" s="222"/>
      <c r="C22" s="249" t="s">
        <v>273</v>
      </c>
      <c r="D22" s="225"/>
      <c r="E22" s="226"/>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222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49" t="s">
        <v>364</v>
      </c>
      <c r="D23" s="225"/>
      <c r="E23" s="226"/>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222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49" t="s">
        <v>365</v>
      </c>
      <c r="D24" s="225"/>
      <c r="E24" s="226"/>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222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49" t="s">
        <v>364</v>
      </c>
      <c r="D25" s="225"/>
      <c r="E25" s="226"/>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222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49" t="s">
        <v>366</v>
      </c>
      <c r="D26" s="225"/>
      <c r="E26" s="226"/>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49" t="s">
        <v>369</v>
      </c>
      <c r="D27" s="225"/>
      <c r="E27" s="226"/>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222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49" t="s">
        <v>265</v>
      </c>
      <c r="D28" s="225"/>
      <c r="E28" s="226"/>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222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49" t="s">
        <v>370</v>
      </c>
      <c r="D29" s="225"/>
      <c r="E29" s="226"/>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222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49" t="s">
        <v>256</v>
      </c>
      <c r="D30" s="225"/>
      <c r="E30" s="226"/>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222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49" t="s">
        <v>360</v>
      </c>
      <c r="D31" s="225"/>
      <c r="E31" s="226"/>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222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49" t="s">
        <v>252</v>
      </c>
      <c r="D32" s="225"/>
      <c r="E32" s="226"/>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222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49" t="s">
        <v>361</v>
      </c>
      <c r="D33" s="225"/>
      <c r="E33" s="226"/>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222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49" t="s">
        <v>254</v>
      </c>
      <c r="D34" s="225"/>
      <c r="E34" s="226"/>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222</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49" t="s">
        <v>771</v>
      </c>
      <c r="D35" s="225"/>
      <c r="E35" s="226">
        <v>210.88</v>
      </c>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222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22.5" outlineLevel="1" x14ac:dyDescent="0.2">
      <c r="A36" s="235">
        <v>2</v>
      </c>
      <c r="B36" s="236" t="s">
        <v>373</v>
      </c>
      <c r="C36" s="246" t="s">
        <v>374</v>
      </c>
      <c r="D36" s="237" t="s">
        <v>235</v>
      </c>
      <c r="E36" s="238">
        <v>152.655</v>
      </c>
      <c r="F36" s="239"/>
      <c r="G36" s="240">
        <f>ROUND(E36*F36,2)</f>
        <v>0</v>
      </c>
      <c r="H36" s="239"/>
      <c r="I36" s="240">
        <f>ROUND(E36*H36,2)</f>
        <v>0</v>
      </c>
      <c r="J36" s="239"/>
      <c r="K36" s="240">
        <f>ROUND(E36*J36,2)</f>
        <v>0</v>
      </c>
      <c r="L36" s="240">
        <v>12</v>
      </c>
      <c r="M36" s="240">
        <f>G36*(1+L36/100)</f>
        <v>0</v>
      </c>
      <c r="N36" s="238">
        <v>7.3499999999999998E-3</v>
      </c>
      <c r="O36" s="238">
        <f>ROUND(E36*N36,2)</f>
        <v>1.1200000000000001</v>
      </c>
      <c r="P36" s="238">
        <v>0</v>
      </c>
      <c r="Q36" s="238">
        <f>ROUND(E36*P36,2)</f>
        <v>0</v>
      </c>
      <c r="R36" s="240"/>
      <c r="S36" s="240" t="s">
        <v>236</v>
      </c>
      <c r="T36" s="241" t="s">
        <v>237</v>
      </c>
      <c r="U36" s="224">
        <v>0</v>
      </c>
      <c r="V36" s="224">
        <f>ROUND(E36*U36,2)</f>
        <v>0</v>
      </c>
      <c r="W36" s="224"/>
      <c r="X36" s="224" t="s">
        <v>238</v>
      </c>
      <c r="Y36" s="224" t="s">
        <v>210</v>
      </c>
      <c r="Z36" s="214"/>
      <c r="AA36" s="214"/>
      <c r="AB36" s="214"/>
      <c r="AC36" s="214"/>
      <c r="AD36" s="214"/>
      <c r="AE36" s="214"/>
      <c r="AF36" s="214"/>
      <c r="AG36" s="214" t="s">
        <v>239</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
      <c r="A37" s="221"/>
      <c r="B37" s="222"/>
      <c r="C37" s="249" t="s">
        <v>375</v>
      </c>
      <c r="D37" s="225"/>
      <c r="E37" s="226"/>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222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49" t="s">
        <v>359</v>
      </c>
      <c r="D38" s="225"/>
      <c r="E38" s="226"/>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222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49" t="s">
        <v>772</v>
      </c>
      <c r="D39" s="225"/>
      <c r="E39" s="226"/>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222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49" t="s">
        <v>362</v>
      </c>
      <c r="D40" s="225"/>
      <c r="E40" s="226"/>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222</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49" t="s">
        <v>288</v>
      </c>
      <c r="D41" s="225"/>
      <c r="E41" s="226"/>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222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49" t="s">
        <v>363</v>
      </c>
      <c r="D42" s="225"/>
      <c r="E42" s="226"/>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222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49" t="s">
        <v>667</v>
      </c>
      <c r="D43" s="225"/>
      <c r="E43" s="226"/>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222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49" t="s">
        <v>368</v>
      </c>
      <c r="D44" s="225"/>
      <c r="E44" s="226"/>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222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49" t="s">
        <v>668</v>
      </c>
      <c r="D45" s="225"/>
      <c r="E45" s="226"/>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222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49" t="s">
        <v>367</v>
      </c>
      <c r="D46" s="225"/>
      <c r="E46" s="226"/>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222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49" t="s">
        <v>669</v>
      </c>
      <c r="D47" s="225"/>
      <c r="E47" s="226"/>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222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49" t="s">
        <v>367</v>
      </c>
      <c r="D48" s="225"/>
      <c r="E48" s="226"/>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222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49" t="s">
        <v>670</v>
      </c>
      <c r="D49" s="225"/>
      <c r="E49" s="226"/>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222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49" t="s">
        <v>364</v>
      </c>
      <c r="D50" s="225"/>
      <c r="E50" s="226"/>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222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49" t="s">
        <v>671</v>
      </c>
      <c r="D51" s="225"/>
      <c r="E51" s="226"/>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222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49" t="s">
        <v>364</v>
      </c>
      <c r="D52" s="225"/>
      <c r="E52" s="226"/>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222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49" t="s">
        <v>672</v>
      </c>
      <c r="D53" s="225"/>
      <c r="E53" s="226"/>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222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49" t="s">
        <v>369</v>
      </c>
      <c r="D54" s="225"/>
      <c r="E54" s="226"/>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222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49" t="s">
        <v>773</v>
      </c>
      <c r="D55" s="225"/>
      <c r="E55" s="226"/>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222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49" t="s">
        <v>370</v>
      </c>
      <c r="D56" s="225"/>
      <c r="E56" s="226"/>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222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49" t="s">
        <v>674</v>
      </c>
      <c r="D57" s="225"/>
      <c r="E57" s="226"/>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222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49" t="s">
        <v>360</v>
      </c>
      <c r="D58" s="225"/>
      <c r="E58" s="226"/>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222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49" t="s">
        <v>774</v>
      </c>
      <c r="D59" s="225"/>
      <c r="E59" s="226"/>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222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49" t="s">
        <v>361</v>
      </c>
      <c r="D60" s="225"/>
      <c r="E60" s="226"/>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222</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49" t="s">
        <v>775</v>
      </c>
      <c r="D61" s="225"/>
      <c r="E61" s="226"/>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222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49" t="s">
        <v>776</v>
      </c>
      <c r="D62" s="225"/>
      <c r="E62" s="226">
        <v>152.66</v>
      </c>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222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ht="22.5" outlineLevel="1" x14ac:dyDescent="0.2">
      <c r="A63" s="253">
        <v>3</v>
      </c>
      <c r="B63" s="254" t="s">
        <v>385</v>
      </c>
      <c r="C63" s="260" t="s">
        <v>386</v>
      </c>
      <c r="D63" s="255" t="s">
        <v>235</v>
      </c>
      <c r="E63" s="256">
        <v>152.655</v>
      </c>
      <c r="F63" s="257"/>
      <c r="G63" s="258">
        <f>ROUND(E63*F63,2)</f>
        <v>0</v>
      </c>
      <c r="H63" s="257"/>
      <c r="I63" s="258">
        <f>ROUND(E63*H63,2)</f>
        <v>0</v>
      </c>
      <c r="J63" s="257"/>
      <c r="K63" s="258">
        <f>ROUND(E63*J63,2)</f>
        <v>0</v>
      </c>
      <c r="L63" s="258">
        <v>12</v>
      </c>
      <c r="M63" s="258">
        <f>G63*(1+L63/100)</f>
        <v>0</v>
      </c>
      <c r="N63" s="256">
        <v>4.3800000000000002E-3</v>
      </c>
      <c r="O63" s="256">
        <f>ROUND(E63*N63,2)</f>
        <v>0.67</v>
      </c>
      <c r="P63" s="256">
        <v>0</v>
      </c>
      <c r="Q63" s="256">
        <f>ROUND(E63*P63,2)</f>
        <v>0</v>
      </c>
      <c r="R63" s="258"/>
      <c r="S63" s="258" t="s">
        <v>236</v>
      </c>
      <c r="T63" s="259" t="s">
        <v>237</v>
      </c>
      <c r="U63" s="224">
        <v>0</v>
      </c>
      <c r="V63" s="224">
        <f>ROUND(E63*U63,2)</f>
        <v>0</v>
      </c>
      <c r="W63" s="224"/>
      <c r="X63" s="224" t="s">
        <v>238</v>
      </c>
      <c r="Y63" s="224" t="s">
        <v>210</v>
      </c>
      <c r="Z63" s="214"/>
      <c r="AA63" s="214"/>
      <c r="AB63" s="214"/>
      <c r="AC63" s="214"/>
      <c r="AD63" s="214"/>
      <c r="AE63" s="214"/>
      <c r="AF63" s="214"/>
      <c r="AG63" s="214" t="s">
        <v>239</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53">
        <v>4</v>
      </c>
      <c r="B64" s="254" t="s">
        <v>387</v>
      </c>
      <c r="C64" s="260" t="s">
        <v>388</v>
      </c>
      <c r="D64" s="255" t="s">
        <v>235</v>
      </c>
      <c r="E64" s="256">
        <v>152.655</v>
      </c>
      <c r="F64" s="257"/>
      <c r="G64" s="258">
        <f>ROUND(E64*F64,2)</f>
        <v>0</v>
      </c>
      <c r="H64" s="257"/>
      <c r="I64" s="258">
        <f>ROUND(E64*H64,2)</f>
        <v>0</v>
      </c>
      <c r="J64" s="257"/>
      <c r="K64" s="258">
        <f>ROUND(E64*J64,2)</f>
        <v>0</v>
      </c>
      <c r="L64" s="258">
        <v>12</v>
      </c>
      <c r="M64" s="258">
        <f>G64*(1+L64/100)</f>
        <v>0</v>
      </c>
      <c r="N64" s="256">
        <v>3.3579999999999999E-2</v>
      </c>
      <c r="O64" s="256">
        <f>ROUND(E64*N64,2)</f>
        <v>5.13</v>
      </c>
      <c r="P64" s="256">
        <v>0</v>
      </c>
      <c r="Q64" s="256">
        <f>ROUND(E64*P64,2)</f>
        <v>0</v>
      </c>
      <c r="R64" s="258"/>
      <c r="S64" s="258" t="s">
        <v>236</v>
      </c>
      <c r="T64" s="259" t="s">
        <v>237</v>
      </c>
      <c r="U64" s="224">
        <v>0</v>
      </c>
      <c r="V64" s="224">
        <f>ROUND(E64*U64,2)</f>
        <v>0</v>
      </c>
      <c r="W64" s="224"/>
      <c r="X64" s="224" t="s">
        <v>238</v>
      </c>
      <c r="Y64" s="224" t="s">
        <v>210</v>
      </c>
      <c r="Z64" s="214"/>
      <c r="AA64" s="214"/>
      <c r="AB64" s="214"/>
      <c r="AC64" s="214"/>
      <c r="AD64" s="214"/>
      <c r="AE64" s="214"/>
      <c r="AF64" s="214"/>
      <c r="AG64" s="214" t="s">
        <v>239</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ht="33.75" outlineLevel="1" x14ac:dyDescent="0.2">
      <c r="A65" s="235">
        <v>5</v>
      </c>
      <c r="B65" s="236" t="s">
        <v>389</v>
      </c>
      <c r="C65" s="246" t="s">
        <v>390</v>
      </c>
      <c r="D65" s="237" t="s">
        <v>318</v>
      </c>
      <c r="E65" s="238">
        <v>364.375</v>
      </c>
      <c r="F65" s="239"/>
      <c r="G65" s="240">
        <f>ROUND(E65*F65,2)</f>
        <v>0</v>
      </c>
      <c r="H65" s="239"/>
      <c r="I65" s="240">
        <f>ROUND(E65*H65,2)</f>
        <v>0</v>
      </c>
      <c r="J65" s="239"/>
      <c r="K65" s="240">
        <f>ROUND(E65*J65,2)</f>
        <v>0</v>
      </c>
      <c r="L65" s="240">
        <v>12</v>
      </c>
      <c r="M65" s="240">
        <f>G65*(1+L65/100)</f>
        <v>0</v>
      </c>
      <c r="N65" s="238">
        <v>0</v>
      </c>
      <c r="O65" s="238">
        <f>ROUND(E65*N65,2)</f>
        <v>0</v>
      </c>
      <c r="P65" s="238">
        <v>0</v>
      </c>
      <c r="Q65" s="238">
        <f>ROUND(E65*P65,2)</f>
        <v>0</v>
      </c>
      <c r="R65" s="240"/>
      <c r="S65" s="240" t="s">
        <v>236</v>
      </c>
      <c r="T65" s="241" t="s">
        <v>237</v>
      </c>
      <c r="U65" s="224">
        <v>0</v>
      </c>
      <c r="V65" s="224">
        <f>ROUND(E65*U65,2)</f>
        <v>0</v>
      </c>
      <c r="W65" s="224"/>
      <c r="X65" s="224" t="s">
        <v>238</v>
      </c>
      <c r="Y65" s="224" t="s">
        <v>210</v>
      </c>
      <c r="Z65" s="214"/>
      <c r="AA65" s="214"/>
      <c r="AB65" s="214"/>
      <c r="AC65" s="214"/>
      <c r="AD65" s="214"/>
      <c r="AE65" s="214"/>
      <c r="AF65" s="214"/>
      <c r="AG65" s="214" t="s">
        <v>239</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2" x14ac:dyDescent="0.2">
      <c r="A66" s="221"/>
      <c r="B66" s="222"/>
      <c r="C66" s="249" t="s">
        <v>391</v>
      </c>
      <c r="D66" s="225"/>
      <c r="E66" s="226"/>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222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49" t="s">
        <v>359</v>
      </c>
      <c r="D67" s="225"/>
      <c r="E67" s="226"/>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222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49" t="s">
        <v>393</v>
      </c>
      <c r="D68" s="225"/>
      <c r="E68" s="226"/>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222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49" t="s">
        <v>362</v>
      </c>
      <c r="D69" s="225"/>
      <c r="E69" s="226"/>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222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49" t="s">
        <v>396</v>
      </c>
      <c r="D70" s="225"/>
      <c r="E70" s="226"/>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222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49" t="s">
        <v>363</v>
      </c>
      <c r="D71" s="225"/>
      <c r="E71" s="226"/>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222</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49" t="s">
        <v>678</v>
      </c>
      <c r="D72" s="225"/>
      <c r="E72" s="226"/>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222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49" t="s">
        <v>368</v>
      </c>
      <c r="D73" s="225"/>
      <c r="E73" s="226"/>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222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49" t="s">
        <v>679</v>
      </c>
      <c r="D74" s="225"/>
      <c r="E74" s="226"/>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222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49" t="s">
        <v>367</v>
      </c>
      <c r="D75" s="225"/>
      <c r="E75" s="226"/>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222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49" t="s">
        <v>680</v>
      </c>
      <c r="D76" s="225"/>
      <c r="E76" s="226"/>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222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49" t="s">
        <v>367</v>
      </c>
      <c r="D77" s="225"/>
      <c r="E77" s="226"/>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222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49" t="s">
        <v>400</v>
      </c>
      <c r="D78" s="225"/>
      <c r="E78" s="226"/>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222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49" t="s">
        <v>364</v>
      </c>
      <c r="D79" s="225"/>
      <c r="E79" s="226"/>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222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49" t="s">
        <v>398</v>
      </c>
      <c r="D80" s="225"/>
      <c r="E80" s="226"/>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222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49" t="s">
        <v>364</v>
      </c>
      <c r="D81" s="225"/>
      <c r="E81" s="226"/>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222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49" t="s">
        <v>399</v>
      </c>
      <c r="D82" s="225"/>
      <c r="E82" s="226"/>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222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49" t="s">
        <v>369</v>
      </c>
      <c r="D83" s="225"/>
      <c r="E83" s="226"/>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222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49" t="s">
        <v>402</v>
      </c>
      <c r="D84" s="225"/>
      <c r="E84" s="226"/>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222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49" t="s">
        <v>370</v>
      </c>
      <c r="D85" s="225"/>
      <c r="E85" s="226"/>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222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49" t="s">
        <v>403</v>
      </c>
      <c r="D86" s="225"/>
      <c r="E86" s="226"/>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222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49" t="s">
        <v>360</v>
      </c>
      <c r="D87" s="225"/>
      <c r="E87" s="226"/>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222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49" t="s">
        <v>394</v>
      </c>
      <c r="D88" s="225"/>
      <c r="E88" s="226"/>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222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49" t="s">
        <v>361</v>
      </c>
      <c r="D89" s="225"/>
      <c r="E89" s="226"/>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222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49" t="s">
        <v>395</v>
      </c>
      <c r="D90" s="225"/>
      <c r="E90" s="226"/>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222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49" t="s">
        <v>777</v>
      </c>
      <c r="D91" s="225"/>
      <c r="E91" s="226">
        <v>364.38</v>
      </c>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222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35">
        <v>6</v>
      </c>
      <c r="B92" s="236" t="s">
        <v>406</v>
      </c>
      <c r="C92" s="246" t="s">
        <v>407</v>
      </c>
      <c r="D92" s="237" t="s">
        <v>318</v>
      </c>
      <c r="E92" s="238">
        <v>400.81299999999999</v>
      </c>
      <c r="F92" s="239"/>
      <c r="G92" s="240">
        <f>ROUND(E92*F92,2)</f>
        <v>0</v>
      </c>
      <c r="H92" s="239"/>
      <c r="I92" s="240">
        <f>ROUND(E92*H92,2)</f>
        <v>0</v>
      </c>
      <c r="J92" s="239"/>
      <c r="K92" s="240">
        <f>ROUND(E92*J92,2)</f>
        <v>0</v>
      </c>
      <c r="L92" s="240">
        <v>12</v>
      </c>
      <c r="M92" s="240">
        <f>G92*(1+L92/100)</f>
        <v>0</v>
      </c>
      <c r="N92" s="238">
        <v>2.9999999999999997E-4</v>
      </c>
      <c r="O92" s="238">
        <f>ROUND(E92*N92,2)</f>
        <v>0.12</v>
      </c>
      <c r="P92" s="238">
        <v>0</v>
      </c>
      <c r="Q92" s="238">
        <f>ROUND(E92*P92,2)</f>
        <v>0</v>
      </c>
      <c r="R92" s="240"/>
      <c r="S92" s="240" t="s">
        <v>236</v>
      </c>
      <c r="T92" s="241" t="s">
        <v>237</v>
      </c>
      <c r="U92" s="224">
        <v>0</v>
      </c>
      <c r="V92" s="224">
        <f>ROUND(E92*U92,2)</f>
        <v>0</v>
      </c>
      <c r="W92" s="224"/>
      <c r="X92" s="224" t="s">
        <v>408</v>
      </c>
      <c r="Y92" s="224" t="s">
        <v>210</v>
      </c>
      <c r="Z92" s="214"/>
      <c r="AA92" s="214"/>
      <c r="AB92" s="214"/>
      <c r="AC92" s="214"/>
      <c r="AD92" s="214"/>
      <c r="AE92" s="214"/>
      <c r="AF92" s="214"/>
      <c r="AG92" s="214" t="s">
        <v>409</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2" x14ac:dyDescent="0.2">
      <c r="A93" s="221"/>
      <c r="B93" s="222"/>
      <c r="C93" s="249" t="s">
        <v>778</v>
      </c>
      <c r="D93" s="225"/>
      <c r="E93" s="226"/>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222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49" t="s">
        <v>779</v>
      </c>
      <c r="D94" s="225"/>
      <c r="E94" s="226">
        <v>400.81</v>
      </c>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222</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x14ac:dyDescent="0.2">
      <c r="A95" s="228" t="s">
        <v>202</v>
      </c>
      <c r="B95" s="229" t="s">
        <v>151</v>
      </c>
      <c r="C95" s="245" t="s">
        <v>152</v>
      </c>
      <c r="D95" s="230"/>
      <c r="E95" s="231"/>
      <c r="F95" s="232"/>
      <c r="G95" s="232">
        <f>SUMIF(AG96:AG251,"&lt;&gt;NOR",G96:G251)</f>
        <v>0</v>
      </c>
      <c r="H95" s="232"/>
      <c r="I95" s="232">
        <f>SUM(I96:I251)</f>
        <v>0</v>
      </c>
      <c r="J95" s="232"/>
      <c r="K95" s="232">
        <f>SUM(K96:K251)</f>
        <v>0</v>
      </c>
      <c r="L95" s="232"/>
      <c r="M95" s="232">
        <f>SUM(M96:M251)</f>
        <v>0</v>
      </c>
      <c r="N95" s="231"/>
      <c r="O95" s="231">
        <f>SUM(O96:O251)</f>
        <v>1.77</v>
      </c>
      <c r="P95" s="231"/>
      <c r="Q95" s="231">
        <f>SUM(Q96:Q251)</f>
        <v>0</v>
      </c>
      <c r="R95" s="232"/>
      <c r="S95" s="232"/>
      <c r="T95" s="233"/>
      <c r="U95" s="227"/>
      <c r="V95" s="227">
        <f>SUM(V96:V251)</f>
        <v>0</v>
      </c>
      <c r="W95" s="227"/>
      <c r="X95" s="227"/>
      <c r="Y95" s="227"/>
      <c r="AG95" t="s">
        <v>203</v>
      </c>
    </row>
    <row r="96" spans="1:60" ht="22.5" outlineLevel="1" x14ac:dyDescent="0.2">
      <c r="A96" s="235">
        <v>7</v>
      </c>
      <c r="B96" s="236" t="s">
        <v>412</v>
      </c>
      <c r="C96" s="246" t="s">
        <v>413</v>
      </c>
      <c r="D96" s="237" t="s">
        <v>235</v>
      </c>
      <c r="E96" s="238">
        <v>38.393000000000001</v>
      </c>
      <c r="F96" s="239"/>
      <c r="G96" s="240">
        <f>ROUND(E96*F96,2)</f>
        <v>0</v>
      </c>
      <c r="H96" s="239"/>
      <c r="I96" s="240">
        <f>ROUND(E96*H96,2)</f>
        <v>0</v>
      </c>
      <c r="J96" s="239"/>
      <c r="K96" s="240">
        <f>ROUND(E96*J96,2)</f>
        <v>0</v>
      </c>
      <c r="L96" s="240">
        <v>12</v>
      </c>
      <c r="M96" s="240">
        <f>G96*(1+L96/100)</f>
        <v>0</v>
      </c>
      <c r="N96" s="238">
        <v>7.3499999999999998E-3</v>
      </c>
      <c r="O96" s="238">
        <f>ROUND(E96*N96,2)</f>
        <v>0.28000000000000003</v>
      </c>
      <c r="P96" s="238">
        <v>0</v>
      </c>
      <c r="Q96" s="238">
        <f>ROUND(E96*P96,2)</f>
        <v>0</v>
      </c>
      <c r="R96" s="240"/>
      <c r="S96" s="240" t="s">
        <v>236</v>
      </c>
      <c r="T96" s="241" t="s">
        <v>237</v>
      </c>
      <c r="U96" s="224">
        <v>0</v>
      </c>
      <c r="V96" s="224">
        <f>ROUND(E96*U96,2)</f>
        <v>0</v>
      </c>
      <c r="W96" s="224"/>
      <c r="X96" s="224" t="s">
        <v>238</v>
      </c>
      <c r="Y96" s="224" t="s">
        <v>210</v>
      </c>
      <c r="Z96" s="214"/>
      <c r="AA96" s="214"/>
      <c r="AB96" s="214"/>
      <c r="AC96" s="214"/>
      <c r="AD96" s="214"/>
      <c r="AE96" s="214"/>
      <c r="AF96" s="214"/>
      <c r="AG96" s="214" t="s">
        <v>239</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2" x14ac:dyDescent="0.2">
      <c r="A97" s="221"/>
      <c r="B97" s="222"/>
      <c r="C97" s="249" t="s">
        <v>414</v>
      </c>
      <c r="D97" s="225"/>
      <c r="E97" s="226"/>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222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49" t="s">
        <v>359</v>
      </c>
      <c r="D98" s="225"/>
      <c r="E98" s="226"/>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222</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49" t="s">
        <v>301</v>
      </c>
      <c r="D99" s="225"/>
      <c r="E99" s="226"/>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222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49" t="s">
        <v>362</v>
      </c>
      <c r="D100" s="225"/>
      <c r="E100" s="226"/>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222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49" t="s">
        <v>304</v>
      </c>
      <c r="D101" s="225"/>
      <c r="E101" s="226"/>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222</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49" t="s">
        <v>363</v>
      </c>
      <c r="D102" s="225"/>
      <c r="E102" s="226"/>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222</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49" t="s">
        <v>780</v>
      </c>
      <c r="D103" s="225"/>
      <c r="E103" s="226"/>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222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49" t="s">
        <v>368</v>
      </c>
      <c r="D104" s="225"/>
      <c r="E104" s="226"/>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222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49" t="s">
        <v>688</v>
      </c>
      <c r="D105" s="225"/>
      <c r="E105" s="226"/>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222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49" t="s">
        <v>367</v>
      </c>
      <c r="D106" s="225"/>
      <c r="E106" s="226"/>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222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49" t="s">
        <v>689</v>
      </c>
      <c r="D107" s="225"/>
      <c r="E107" s="226"/>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222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49" t="s">
        <v>367</v>
      </c>
      <c r="D108" s="225"/>
      <c r="E108" s="226"/>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222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49" t="s">
        <v>420</v>
      </c>
      <c r="D109" s="225"/>
      <c r="E109" s="226"/>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222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49" t="s">
        <v>364</v>
      </c>
      <c r="D110" s="225"/>
      <c r="E110" s="226"/>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222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49" t="s">
        <v>418</v>
      </c>
      <c r="D111" s="225"/>
      <c r="E111" s="226"/>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222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49" t="s">
        <v>364</v>
      </c>
      <c r="D112" s="225"/>
      <c r="E112" s="226"/>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222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49" t="s">
        <v>419</v>
      </c>
      <c r="D113" s="225"/>
      <c r="E113" s="226"/>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222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49" t="s">
        <v>369</v>
      </c>
      <c r="D114" s="225"/>
      <c r="E114" s="226"/>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222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49" t="s">
        <v>422</v>
      </c>
      <c r="D115" s="225"/>
      <c r="E115" s="226"/>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222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49" t="s">
        <v>370</v>
      </c>
      <c r="D116" s="225"/>
      <c r="E116" s="226"/>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222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49" t="s">
        <v>423</v>
      </c>
      <c r="D117" s="225"/>
      <c r="E117" s="226"/>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222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49" t="s">
        <v>360</v>
      </c>
      <c r="D118" s="225"/>
      <c r="E118" s="226"/>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222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49" t="s">
        <v>781</v>
      </c>
      <c r="D119" s="225"/>
      <c r="E119" s="226"/>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222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49" t="s">
        <v>361</v>
      </c>
      <c r="D120" s="225"/>
      <c r="E120" s="226"/>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222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49" t="s">
        <v>782</v>
      </c>
      <c r="D121" s="225"/>
      <c r="E121" s="226"/>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222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49" t="s">
        <v>783</v>
      </c>
      <c r="D122" s="225"/>
      <c r="E122" s="226">
        <v>38.39</v>
      </c>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222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ht="22.5" outlineLevel="1" x14ac:dyDescent="0.2">
      <c r="A123" s="253">
        <v>8</v>
      </c>
      <c r="B123" s="254" t="s">
        <v>426</v>
      </c>
      <c r="C123" s="260" t="s">
        <v>427</v>
      </c>
      <c r="D123" s="255" t="s">
        <v>235</v>
      </c>
      <c r="E123" s="256">
        <v>38.393000000000001</v>
      </c>
      <c r="F123" s="257"/>
      <c r="G123" s="258">
        <f>ROUND(E123*F123,2)</f>
        <v>0</v>
      </c>
      <c r="H123" s="257"/>
      <c r="I123" s="258">
        <f>ROUND(E123*H123,2)</f>
        <v>0</v>
      </c>
      <c r="J123" s="257"/>
      <c r="K123" s="258">
        <f>ROUND(E123*J123,2)</f>
        <v>0</v>
      </c>
      <c r="L123" s="258">
        <v>12</v>
      </c>
      <c r="M123" s="258">
        <f>G123*(1+L123/100)</f>
        <v>0</v>
      </c>
      <c r="N123" s="256">
        <v>4.3800000000000002E-3</v>
      </c>
      <c r="O123" s="256">
        <f>ROUND(E123*N123,2)</f>
        <v>0.17</v>
      </c>
      <c r="P123" s="256">
        <v>0</v>
      </c>
      <c r="Q123" s="256">
        <f>ROUND(E123*P123,2)</f>
        <v>0</v>
      </c>
      <c r="R123" s="258"/>
      <c r="S123" s="258" t="s">
        <v>236</v>
      </c>
      <c r="T123" s="259" t="s">
        <v>237</v>
      </c>
      <c r="U123" s="224">
        <v>0</v>
      </c>
      <c r="V123" s="224">
        <f>ROUND(E123*U123,2)</f>
        <v>0</v>
      </c>
      <c r="W123" s="224"/>
      <c r="X123" s="224" t="s">
        <v>238</v>
      </c>
      <c r="Y123" s="224" t="s">
        <v>210</v>
      </c>
      <c r="Z123" s="214"/>
      <c r="AA123" s="214"/>
      <c r="AB123" s="214"/>
      <c r="AC123" s="214"/>
      <c r="AD123" s="214"/>
      <c r="AE123" s="214"/>
      <c r="AF123" s="214"/>
      <c r="AG123" s="214" t="s">
        <v>239</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ht="22.5" outlineLevel="1" x14ac:dyDescent="0.2">
      <c r="A124" s="235">
        <v>9</v>
      </c>
      <c r="B124" s="236" t="s">
        <v>428</v>
      </c>
      <c r="C124" s="246" t="s">
        <v>429</v>
      </c>
      <c r="D124" s="237" t="s">
        <v>235</v>
      </c>
      <c r="E124" s="238">
        <v>4.3369999999999997</v>
      </c>
      <c r="F124" s="239"/>
      <c r="G124" s="240">
        <f>ROUND(E124*F124,2)</f>
        <v>0</v>
      </c>
      <c r="H124" s="239"/>
      <c r="I124" s="240">
        <f>ROUND(E124*H124,2)</f>
        <v>0</v>
      </c>
      <c r="J124" s="239"/>
      <c r="K124" s="240">
        <f>ROUND(E124*J124,2)</f>
        <v>0</v>
      </c>
      <c r="L124" s="240">
        <v>12</v>
      </c>
      <c r="M124" s="240">
        <f>G124*(1+L124/100)</f>
        <v>0</v>
      </c>
      <c r="N124" s="238">
        <v>1.8000000000000001E-4</v>
      </c>
      <c r="O124" s="238">
        <f>ROUND(E124*N124,2)</f>
        <v>0</v>
      </c>
      <c r="P124" s="238">
        <v>0</v>
      </c>
      <c r="Q124" s="238">
        <f>ROUND(E124*P124,2)</f>
        <v>0</v>
      </c>
      <c r="R124" s="240"/>
      <c r="S124" s="240" t="s">
        <v>236</v>
      </c>
      <c r="T124" s="241" t="s">
        <v>237</v>
      </c>
      <c r="U124" s="224">
        <v>0</v>
      </c>
      <c r="V124" s="224">
        <f>ROUND(E124*U124,2)</f>
        <v>0</v>
      </c>
      <c r="W124" s="224"/>
      <c r="X124" s="224" t="s">
        <v>238</v>
      </c>
      <c r="Y124" s="224" t="s">
        <v>210</v>
      </c>
      <c r="Z124" s="214"/>
      <c r="AA124" s="214"/>
      <c r="AB124" s="214"/>
      <c r="AC124" s="214"/>
      <c r="AD124" s="214"/>
      <c r="AE124" s="214"/>
      <c r="AF124" s="214"/>
      <c r="AG124" s="214" t="s">
        <v>239</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2" x14ac:dyDescent="0.2">
      <c r="A125" s="221"/>
      <c r="B125" s="222"/>
      <c r="C125" s="249" t="s">
        <v>414</v>
      </c>
      <c r="D125" s="225"/>
      <c r="E125" s="226"/>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222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49" t="s">
        <v>359</v>
      </c>
      <c r="D126" s="225"/>
      <c r="E126" s="226"/>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222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49" t="s">
        <v>301</v>
      </c>
      <c r="D127" s="225"/>
      <c r="E127" s="226"/>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222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49" t="s">
        <v>362</v>
      </c>
      <c r="D128" s="225"/>
      <c r="E128" s="226"/>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222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49" t="s">
        <v>304</v>
      </c>
      <c r="D129" s="225"/>
      <c r="E129" s="226"/>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222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49" t="s">
        <v>360</v>
      </c>
      <c r="D130" s="225"/>
      <c r="E130" s="226"/>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222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49" t="s">
        <v>781</v>
      </c>
      <c r="D131" s="225"/>
      <c r="E131" s="226"/>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222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49" t="s">
        <v>361</v>
      </c>
      <c r="D132" s="225"/>
      <c r="E132" s="226"/>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222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49" t="s">
        <v>782</v>
      </c>
      <c r="D133" s="225"/>
      <c r="E133" s="226"/>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222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49" t="s">
        <v>784</v>
      </c>
      <c r="D134" s="225"/>
      <c r="E134" s="226">
        <v>4.34</v>
      </c>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222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ht="22.5" outlineLevel="1" x14ac:dyDescent="0.2">
      <c r="A135" s="253">
        <v>10</v>
      </c>
      <c r="B135" s="254" t="s">
        <v>431</v>
      </c>
      <c r="C135" s="260" t="s">
        <v>432</v>
      </c>
      <c r="D135" s="255" t="s">
        <v>235</v>
      </c>
      <c r="E135" s="256">
        <v>4.3369999999999997</v>
      </c>
      <c r="F135" s="257"/>
      <c r="G135" s="258">
        <f>ROUND(E135*F135,2)</f>
        <v>0</v>
      </c>
      <c r="H135" s="257"/>
      <c r="I135" s="258">
        <f>ROUND(E135*H135,2)</f>
        <v>0</v>
      </c>
      <c r="J135" s="257"/>
      <c r="K135" s="258">
        <f>ROUND(E135*J135,2)</f>
        <v>0</v>
      </c>
      <c r="L135" s="258">
        <v>12</v>
      </c>
      <c r="M135" s="258">
        <f>G135*(1+L135/100)</f>
        <v>0</v>
      </c>
      <c r="N135" s="256">
        <v>5.7000000000000002E-3</v>
      </c>
      <c r="O135" s="256">
        <f>ROUND(E135*N135,2)</f>
        <v>0.02</v>
      </c>
      <c r="P135" s="256">
        <v>0</v>
      </c>
      <c r="Q135" s="256">
        <f>ROUND(E135*P135,2)</f>
        <v>0</v>
      </c>
      <c r="R135" s="258"/>
      <c r="S135" s="258" t="s">
        <v>236</v>
      </c>
      <c r="T135" s="259" t="s">
        <v>237</v>
      </c>
      <c r="U135" s="224">
        <v>0</v>
      </c>
      <c r="V135" s="224">
        <f>ROUND(E135*U135,2)</f>
        <v>0</v>
      </c>
      <c r="W135" s="224"/>
      <c r="X135" s="224" t="s">
        <v>238</v>
      </c>
      <c r="Y135" s="224" t="s">
        <v>210</v>
      </c>
      <c r="Z135" s="214"/>
      <c r="AA135" s="214"/>
      <c r="AB135" s="214"/>
      <c r="AC135" s="214"/>
      <c r="AD135" s="214"/>
      <c r="AE135" s="214"/>
      <c r="AF135" s="214"/>
      <c r="AG135" s="214" t="s">
        <v>239</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1" x14ac:dyDescent="0.2">
      <c r="A136" s="235">
        <v>11</v>
      </c>
      <c r="B136" s="236" t="s">
        <v>433</v>
      </c>
      <c r="C136" s="246" t="s">
        <v>434</v>
      </c>
      <c r="D136" s="237" t="s">
        <v>235</v>
      </c>
      <c r="E136" s="238">
        <v>34.055999999999997</v>
      </c>
      <c r="F136" s="239"/>
      <c r="G136" s="240">
        <f>ROUND(E136*F136,2)</f>
        <v>0</v>
      </c>
      <c r="H136" s="239"/>
      <c r="I136" s="240">
        <f>ROUND(E136*H136,2)</f>
        <v>0</v>
      </c>
      <c r="J136" s="239"/>
      <c r="K136" s="240">
        <f>ROUND(E136*J136,2)</f>
        <v>0</v>
      </c>
      <c r="L136" s="240">
        <v>12</v>
      </c>
      <c r="M136" s="240">
        <f>G136*(1+L136/100)</f>
        <v>0</v>
      </c>
      <c r="N136" s="238">
        <v>1.3999999999999999E-4</v>
      </c>
      <c r="O136" s="238">
        <f>ROUND(E136*N136,2)</f>
        <v>0</v>
      </c>
      <c r="P136" s="238">
        <v>0</v>
      </c>
      <c r="Q136" s="238">
        <f>ROUND(E136*P136,2)</f>
        <v>0</v>
      </c>
      <c r="R136" s="240"/>
      <c r="S136" s="240" t="s">
        <v>236</v>
      </c>
      <c r="T136" s="241" t="s">
        <v>237</v>
      </c>
      <c r="U136" s="224">
        <v>0</v>
      </c>
      <c r="V136" s="224">
        <f>ROUND(E136*U136,2)</f>
        <v>0</v>
      </c>
      <c r="W136" s="224"/>
      <c r="X136" s="224" t="s">
        <v>238</v>
      </c>
      <c r="Y136" s="224" t="s">
        <v>210</v>
      </c>
      <c r="Z136" s="214"/>
      <c r="AA136" s="214"/>
      <c r="AB136" s="214"/>
      <c r="AC136" s="214"/>
      <c r="AD136" s="214"/>
      <c r="AE136" s="214"/>
      <c r="AF136" s="214"/>
      <c r="AG136" s="214" t="s">
        <v>239</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2" x14ac:dyDescent="0.2">
      <c r="A137" s="221"/>
      <c r="B137" s="222"/>
      <c r="C137" s="249" t="s">
        <v>414</v>
      </c>
      <c r="D137" s="225"/>
      <c r="E137" s="226"/>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222</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49" t="s">
        <v>363</v>
      </c>
      <c r="D138" s="225"/>
      <c r="E138" s="226"/>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222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49" t="s">
        <v>687</v>
      </c>
      <c r="D139" s="225"/>
      <c r="E139" s="226"/>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222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49" t="s">
        <v>368</v>
      </c>
      <c r="D140" s="225"/>
      <c r="E140" s="226"/>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222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49" t="s">
        <v>688</v>
      </c>
      <c r="D141" s="225"/>
      <c r="E141" s="226"/>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222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49" t="s">
        <v>367</v>
      </c>
      <c r="D142" s="225"/>
      <c r="E142" s="226"/>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222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49" t="s">
        <v>689</v>
      </c>
      <c r="D143" s="225"/>
      <c r="E143" s="226"/>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222</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49" t="s">
        <v>367</v>
      </c>
      <c r="D144" s="225"/>
      <c r="E144" s="226"/>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222</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49" t="s">
        <v>420</v>
      </c>
      <c r="D145" s="225"/>
      <c r="E145" s="226"/>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222</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49" t="s">
        <v>364</v>
      </c>
      <c r="D146" s="225"/>
      <c r="E146" s="226"/>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222</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49" t="s">
        <v>418</v>
      </c>
      <c r="D147" s="225"/>
      <c r="E147" s="226"/>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222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49" t="s">
        <v>364</v>
      </c>
      <c r="D148" s="225"/>
      <c r="E148" s="226"/>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222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49" t="s">
        <v>419</v>
      </c>
      <c r="D149" s="225"/>
      <c r="E149" s="226"/>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222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49" t="s">
        <v>369</v>
      </c>
      <c r="D150" s="225"/>
      <c r="E150" s="226"/>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222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49" t="s">
        <v>422</v>
      </c>
      <c r="D151" s="225"/>
      <c r="E151" s="226"/>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222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49" t="s">
        <v>370</v>
      </c>
      <c r="D152" s="225"/>
      <c r="E152" s="226"/>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222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49" t="s">
        <v>423</v>
      </c>
      <c r="D153" s="225"/>
      <c r="E153" s="226"/>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222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49" t="s">
        <v>785</v>
      </c>
      <c r="D154" s="225"/>
      <c r="E154" s="226">
        <v>34.06</v>
      </c>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222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ht="22.5" outlineLevel="1" x14ac:dyDescent="0.2">
      <c r="A155" s="253">
        <v>12</v>
      </c>
      <c r="B155" s="254" t="s">
        <v>436</v>
      </c>
      <c r="C155" s="260" t="s">
        <v>437</v>
      </c>
      <c r="D155" s="255" t="s">
        <v>235</v>
      </c>
      <c r="E155" s="256">
        <v>34.055999999999997</v>
      </c>
      <c r="F155" s="257"/>
      <c r="G155" s="258">
        <f>ROUND(E155*F155,2)</f>
        <v>0</v>
      </c>
      <c r="H155" s="257"/>
      <c r="I155" s="258">
        <f>ROUND(E155*H155,2)</f>
        <v>0</v>
      </c>
      <c r="J155" s="257"/>
      <c r="K155" s="258">
        <f>ROUND(E155*J155,2)</f>
        <v>0</v>
      </c>
      <c r="L155" s="258">
        <v>12</v>
      </c>
      <c r="M155" s="258">
        <f>G155*(1+L155/100)</f>
        <v>0</v>
      </c>
      <c r="N155" s="256">
        <v>2.8500000000000001E-3</v>
      </c>
      <c r="O155" s="256">
        <f>ROUND(E155*N155,2)</f>
        <v>0.1</v>
      </c>
      <c r="P155" s="256">
        <v>0</v>
      </c>
      <c r="Q155" s="256">
        <f>ROUND(E155*P155,2)</f>
        <v>0</v>
      </c>
      <c r="R155" s="258"/>
      <c r="S155" s="258" t="s">
        <v>236</v>
      </c>
      <c r="T155" s="259" t="s">
        <v>237</v>
      </c>
      <c r="U155" s="224">
        <v>0</v>
      </c>
      <c r="V155" s="224">
        <f>ROUND(E155*U155,2)</f>
        <v>0</v>
      </c>
      <c r="W155" s="224"/>
      <c r="X155" s="224" t="s">
        <v>238</v>
      </c>
      <c r="Y155" s="224" t="s">
        <v>210</v>
      </c>
      <c r="Z155" s="214"/>
      <c r="AA155" s="214"/>
      <c r="AB155" s="214"/>
      <c r="AC155" s="214"/>
      <c r="AD155" s="214"/>
      <c r="AE155" s="214"/>
      <c r="AF155" s="214"/>
      <c r="AG155" s="214" t="s">
        <v>239</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ht="33.75" outlineLevel="1" x14ac:dyDescent="0.2">
      <c r="A156" s="235">
        <v>13</v>
      </c>
      <c r="B156" s="236" t="s">
        <v>438</v>
      </c>
      <c r="C156" s="246" t="s">
        <v>439</v>
      </c>
      <c r="D156" s="237" t="s">
        <v>318</v>
      </c>
      <c r="E156" s="238">
        <v>340.56</v>
      </c>
      <c r="F156" s="239"/>
      <c r="G156" s="240">
        <f>ROUND(E156*F156,2)</f>
        <v>0</v>
      </c>
      <c r="H156" s="239"/>
      <c r="I156" s="240">
        <f>ROUND(E156*H156,2)</f>
        <v>0</v>
      </c>
      <c r="J156" s="239"/>
      <c r="K156" s="240">
        <f>ROUND(E156*J156,2)</f>
        <v>0</v>
      </c>
      <c r="L156" s="240">
        <v>12</v>
      </c>
      <c r="M156" s="240">
        <f>G156*(1+L156/100)</f>
        <v>0</v>
      </c>
      <c r="N156" s="238">
        <v>3.3899999999999998E-3</v>
      </c>
      <c r="O156" s="238">
        <f>ROUND(E156*N156,2)</f>
        <v>1.1499999999999999</v>
      </c>
      <c r="P156" s="238">
        <v>0</v>
      </c>
      <c r="Q156" s="238">
        <f>ROUND(E156*P156,2)</f>
        <v>0</v>
      </c>
      <c r="R156" s="240"/>
      <c r="S156" s="240" t="s">
        <v>236</v>
      </c>
      <c r="T156" s="241" t="s">
        <v>237</v>
      </c>
      <c r="U156" s="224">
        <v>0</v>
      </c>
      <c r="V156" s="224">
        <f>ROUND(E156*U156,2)</f>
        <v>0</v>
      </c>
      <c r="W156" s="224"/>
      <c r="X156" s="224" t="s">
        <v>238</v>
      </c>
      <c r="Y156" s="224" t="s">
        <v>210</v>
      </c>
      <c r="Z156" s="214"/>
      <c r="AA156" s="214"/>
      <c r="AB156" s="214"/>
      <c r="AC156" s="214"/>
      <c r="AD156" s="214"/>
      <c r="AE156" s="214"/>
      <c r="AF156" s="214"/>
      <c r="AG156" s="214" t="s">
        <v>239</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2" x14ac:dyDescent="0.2">
      <c r="A157" s="221"/>
      <c r="B157" s="222"/>
      <c r="C157" s="249" t="s">
        <v>440</v>
      </c>
      <c r="D157" s="225"/>
      <c r="E157" s="226"/>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222</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49" t="s">
        <v>363</v>
      </c>
      <c r="D158" s="225"/>
      <c r="E158" s="226"/>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222</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49" t="s">
        <v>678</v>
      </c>
      <c r="D159" s="225"/>
      <c r="E159" s="226"/>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222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49" t="s">
        <v>368</v>
      </c>
      <c r="D160" s="225"/>
      <c r="E160" s="226"/>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222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49" t="s">
        <v>679</v>
      </c>
      <c r="D161" s="225"/>
      <c r="E161" s="226"/>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222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49" t="s">
        <v>367</v>
      </c>
      <c r="D162" s="225"/>
      <c r="E162" s="226"/>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222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49" t="s">
        <v>680</v>
      </c>
      <c r="D163" s="225"/>
      <c r="E163" s="226"/>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222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49" t="s">
        <v>367</v>
      </c>
      <c r="D164" s="225"/>
      <c r="E164" s="226"/>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222</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49" t="s">
        <v>400</v>
      </c>
      <c r="D165" s="225"/>
      <c r="E165" s="226"/>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222</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49" t="s">
        <v>364</v>
      </c>
      <c r="D166" s="225"/>
      <c r="E166" s="226"/>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222</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
      <c r="A167" s="221"/>
      <c r="B167" s="222"/>
      <c r="C167" s="249" t="s">
        <v>398</v>
      </c>
      <c r="D167" s="225"/>
      <c r="E167" s="226"/>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222</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49" t="s">
        <v>364</v>
      </c>
      <c r="D168" s="225"/>
      <c r="E168" s="226"/>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222</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49" t="s">
        <v>399</v>
      </c>
      <c r="D169" s="225"/>
      <c r="E169" s="226"/>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222</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49" t="s">
        <v>369</v>
      </c>
      <c r="D170" s="225"/>
      <c r="E170" s="226"/>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222</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49" t="s">
        <v>402</v>
      </c>
      <c r="D171" s="225"/>
      <c r="E171" s="226"/>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222</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49" t="s">
        <v>370</v>
      </c>
      <c r="D172" s="225"/>
      <c r="E172" s="226"/>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222</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49" t="s">
        <v>403</v>
      </c>
      <c r="D173" s="225"/>
      <c r="E173" s="226"/>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222</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49" t="s">
        <v>786</v>
      </c>
      <c r="D174" s="225"/>
      <c r="E174" s="226">
        <v>340.56</v>
      </c>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222</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1" x14ac:dyDescent="0.2">
      <c r="A175" s="235">
        <v>14</v>
      </c>
      <c r="B175" s="236" t="s">
        <v>442</v>
      </c>
      <c r="C175" s="246" t="s">
        <v>443</v>
      </c>
      <c r="D175" s="237" t="s">
        <v>235</v>
      </c>
      <c r="E175" s="238">
        <v>36.78</v>
      </c>
      <c r="F175" s="239"/>
      <c r="G175" s="240">
        <f>ROUND(E175*F175,2)</f>
        <v>0</v>
      </c>
      <c r="H175" s="239"/>
      <c r="I175" s="240">
        <f>ROUND(E175*H175,2)</f>
        <v>0</v>
      </c>
      <c r="J175" s="239"/>
      <c r="K175" s="240">
        <f>ROUND(E175*J175,2)</f>
        <v>0</v>
      </c>
      <c r="L175" s="240">
        <v>12</v>
      </c>
      <c r="M175" s="240">
        <f>G175*(1+L175/100)</f>
        <v>0</v>
      </c>
      <c r="N175" s="238">
        <v>6.9999999999999999E-4</v>
      </c>
      <c r="O175" s="238">
        <f>ROUND(E175*N175,2)</f>
        <v>0.03</v>
      </c>
      <c r="P175" s="238">
        <v>0</v>
      </c>
      <c r="Q175" s="238">
        <f>ROUND(E175*P175,2)</f>
        <v>0</v>
      </c>
      <c r="R175" s="240"/>
      <c r="S175" s="240" t="s">
        <v>236</v>
      </c>
      <c r="T175" s="241" t="s">
        <v>237</v>
      </c>
      <c r="U175" s="224">
        <v>0</v>
      </c>
      <c r="V175" s="224">
        <f>ROUND(E175*U175,2)</f>
        <v>0</v>
      </c>
      <c r="W175" s="224"/>
      <c r="X175" s="224" t="s">
        <v>408</v>
      </c>
      <c r="Y175" s="224" t="s">
        <v>210</v>
      </c>
      <c r="Z175" s="214"/>
      <c r="AA175" s="214"/>
      <c r="AB175" s="214"/>
      <c r="AC175" s="214"/>
      <c r="AD175" s="214"/>
      <c r="AE175" s="214"/>
      <c r="AF175" s="214"/>
      <c r="AG175" s="214" t="s">
        <v>409</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2" x14ac:dyDescent="0.2">
      <c r="A176" s="221"/>
      <c r="B176" s="222"/>
      <c r="C176" s="249" t="s">
        <v>444</v>
      </c>
      <c r="D176" s="225"/>
      <c r="E176" s="226"/>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222</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49" t="s">
        <v>363</v>
      </c>
      <c r="D177" s="225"/>
      <c r="E177" s="226"/>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222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49" t="s">
        <v>687</v>
      </c>
      <c r="D178" s="225"/>
      <c r="E178" s="226"/>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222</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49" t="s">
        <v>368</v>
      </c>
      <c r="D179" s="225"/>
      <c r="E179" s="226"/>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222</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49" t="s">
        <v>688</v>
      </c>
      <c r="D180" s="225"/>
      <c r="E180" s="226"/>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222</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49" t="s">
        <v>367</v>
      </c>
      <c r="D181" s="225"/>
      <c r="E181" s="226"/>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222</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49" t="s">
        <v>689</v>
      </c>
      <c r="D182" s="225"/>
      <c r="E182" s="226"/>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222</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49" t="s">
        <v>367</v>
      </c>
      <c r="D183" s="225"/>
      <c r="E183" s="226"/>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222</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49" t="s">
        <v>420</v>
      </c>
      <c r="D184" s="225"/>
      <c r="E184" s="226"/>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222</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49" t="s">
        <v>364</v>
      </c>
      <c r="D185" s="225"/>
      <c r="E185" s="226"/>
      <c r="F185" s="224"/>
      <c r="G185" s="224"/>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222</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49" t="s">
        <v>418</v>
      </c>
      <c r="D186" s="225"/>
      <c r="E186" s="226"/>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222</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49" t="s">
        <v>364</v>
      </c>
      <c r="D187" s="225"/>
      <c r="E187" s="226"/>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222</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49" t="s">
        <v>419</v>
      </c>
      <c r="D188" s="225"/>
      <c r="E188" s="226"/>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222</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49" t="s">
        <v>369</v>
      </c>
      <c r="D189" s="225"/>
      <c r="E189" s="226"/>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222</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21"/>
      <c r="B190" s="222"/>
      <c r="C190" s="249" t="s">
        <v>422</v>
      </c>
      <c r="D190" s="225"/>
      <c r="E190" s="226"/>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222</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49" t="s">
        <v>370</v>
      </c>
      <c r="D191" s="225"/>
      <c r="E191" s="226"/>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222</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3" x14ac:dyDescent="0.2">
      <c r="A192" s="221"/>
      <c r="B192" s="222"/>
      <c r="C192" s="249" t="s">
        <v>423</v>
      </c>
      <c r="D192" s="225"/>
      <c r="E192" s="226"/>
      <c r="F192" s="224"/>
      <c r="G192" s="22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222</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
      <c r="A193" s="221"/>
      <c r="B193" s="222"/>
      <c r="C193" s="249" t="s">
        <v>787</v>
      </c>
      <c r="D193" s="225"/>
      <c r="E193" s="226"/>
      <c r="F193" s="224"/>
      <c r="G193" s="22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222</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49" t="s">
        <v>788</v>
      </c>
      <c r="D194" s="225"/>
      <c r="E194" s="226">
        <v>36.78</v>
      </c>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222</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ht="33.75" outlineLevel="1" x14ac:dyDescent="0.2">
      <c r="A195" s="235">
        <v>15</v>
      </c>
      <c r="B195" s="236" t="s">
        <v>389</v>
      </c>
      <c r="C195" s="246" t="s">
        <v>390</v>
      </c>
      <c r="D195" s="237" t="s">
        <v>318</v>
      </c>
      <c r="E195" s="238">
        <v>364.375</v>
      </c>
      <c r="F195" s="239"/>
      <c r="G195" s="240">
        <f>ROUND(E195*F195,2)</f>
        <v>0</v>
      </c>
      <c r="H195" s="239"/>
      <c r="I195" s="240">
        <f>ROUND(E195*H195,2)</f>
        <v>0</v>
      </c>
      <c r="J195" s="239"/>
      <c r="K195" s="240">
        <f>ROUND(E195*J195,2)</f>
        <v>0</v>
      </c>
      <c r="L195" s="240">
        <v>12</v>
      </c>
      <c r="M195" s="240">
        <f>G195*(1+L195/100)</f>
        <v>0</v>
      </c>
      <c r="N195" s="238">
        <v>0</v>
      </c>
      <c r="O195" s="238">
        <f>ROUND(E195*N195,2)</f>
        <v>0</v>
      </c>
      <c r="P195" s="238">
        <v>0</v>
      </c>
      <c r="Q195" s="238">
        <f>ROUND(E195*P195,2)</f>
        <v>0</v>
      </c>
      <c r="R195" s="240"/>
      <c r="S195" s="240" t="s">
        <v>236</v>
      </c>
      <c r="T195" s="241" t="s">
        <v>237</v>
      </c>
      <c r="U195" s="224">
        <v>0</v>
      </c>
      <c r="V195" s="224">
        <f>ROUND(E195*U195,2)</f>
        <v>0</v>
      </c>
      <c r="W195" s="224"/>
      <c r="X195" s="224" t="s">
        <v>238</v>
      </c>
      <c r="Y195" s="224" t="s">
        <v>210</v>
      </c>
      <c r="Z195" s="214"/>
      <c r="AA195" s="214"/>
      <c r="AB195" s="214"/>
      <c r="AC195" s="214"/>
      <c r="AD195" s="214"/>
      <c r="AE195" s="214"/>
      <c r="AF195" s="214"/>
      <c r="AG195" s="214" t="s">
        <v>239</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2" x14ac:dyDescent="0.2">
      <c r="A196" s="221"/>
      <c r="B196" s="222"/>
      <c r="C196" s="249" t="s">
        <v>391</v>
      </c>
      <c r="D196" s="225"/>
      <c r="E196" s="226"/>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222</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21"/>
      <c r="B197" s="222"/>
      <c r="C197" s="249" t="s">
        <v>359</v>
      </c>
      <c r="D197" s="225"/>
      <c r="E197" s="226"/>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222</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49" t="s">
        <v>393</v>
      </c>
      <c r="D198" s="225"/>
      <c r="E198" s="226"/>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222</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49" t="s">
        <v>362</v>
      </c>
      <c r="D199" s="225"/>
      <c r="E199" s="226"/>
      <c r="F199" s="224"/>
      <c r="G199" s="224"/>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222</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49" t="s">
        <v>396</v>
      </c>
      <c r="D200" s="225"/>
      <c r="E200" s="226"/>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222</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49" t="s">
        <v>363</v>
      </c>
      <c r="D201" s="225"/>
      <c r="E201" s="226"/>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222</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49" t="s">
        <v>789</v>
      </c>
      <c r="D202" s="225"/>
      <c r="E202" s="226"/>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222</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49" t="s">
        <v>368</v>
      </c>
      <c r="D203" s="225"/>
      <c r="E203" s="226"/>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222</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49" t="s">
        <v>679</v>
      </c>
      <c r="D204" s="225"/>
      <c r="E204" s="226"/>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222</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49" t="s">
        <v>367</v>
      </c>
      <c r="D205" s="225"/>
      <c r="E205" s="226"/>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222</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49" t="s">
        <v>680</v>
      </c>
      <c r="D206" s="225"/>
      <c r="E206" s="226"/>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222</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49" t="s">
        <v>367</v>
      </c>
      <c r="D207" s="225"/>
      <c r="E207" s="226"/>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222</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3" x14ac:dyDescent="0.2">
      <c r="A208" s="221"/>
      <c r="B208" s="222"/>
      <c r="C208" s="249" t="s">
        <v>400</v>
      </c>
      <c r="D208" s="225"/>
      <c r="E208" s="226"/>
      <c r="F208" s="224"/>
      <c r="G208" s="224"/>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222</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3" x14ac:dyDescent="0.2">
      <c r="A209" s="221"/>
      <c r="B209" s="222"/>
      <c r="C209" s="249" t="s">
        <v>364</v>
      </c>
      <c r="D209" s="225"/>
      <c r="E209" s="226"/>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222</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49" t="s">
        <v>398</v>
      </c>
      <c r="D210" s="225"/>
      <c r="E210" s="226"/>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222</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21"/>
      <c r="B211" s="222"/>
      <c r="C211" s="249" t="s">
        <v>364</v>
      </c>
      <c r="D211" s="225"/>
      <c r="E211" s="226"/>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222</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49" t="s">
        <v>399</v>
      </c>
      <c r="D212" s="225"/>
      <c r="E212" s="226"/>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222</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49" t="s">
        <v>369</v>
      </c>
      <c r="D213" s="225"/>
      <c r="E213" s="226"/>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222</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3" x14ac:dyDescent="0.2">
      <c r="A214" s="221"/>
      <c r="B214" s="222"/>
      <c r="C214" s="249" t="s">
        <v>402</v>
      </c>
      <c r="D214" s="225"/>
      <c r="E214" s="226"/>
      <c r="F214" s="224"/>
      <c r="G214" s="224"/>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222</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
      <c r="A215" s="221"/>
      <c r="B215" s="222"/>
      <c r="C215" s="249" t="s">
        <v>370</v>
      </c>
      <c r="D215" s="225"/>
      <c r="E215" s="226"/>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222</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49" t="s">
        <v>403</v>
      </c>
      <c r="D216" s="225"/>
      <c r="E216" s="226"/>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222</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x14ac:dyDescent="0.2">
      <c r="A217" s="221"/>
      <c r="B217" s="222"/>
      <c r="C217" s="249" t="s">
        <v>360</v>
      </c>
      <c r="D217" s="225"/>
      <c r="E217" s="226"/>
      <c r="F217" s="224"/>
      <c r="G217" s="224"/>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222</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3" x14ac:dyDescent="0.2">
      <c r="A218" s="221"/>
      <c r="B218" s="222"/>
      <c r="C218" s="249" t="s">
        <v>394</v>
      </c>
      <c r="D218" s="225"/>
      <c r="E218" s="226"/>
      <c r="F218" s="224"/>
      <c r="G218" s="224"/>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222</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49" t="s">
        <v>361</v>
      </c>
      <c r="D219" s="225"/>
      <c r="E219" s="226"/>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222</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49" t="s">
        <v>395</v>
      </c>
      <c r="D220" s="225"/>
      <c r="E220" s="226"/>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222</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21"/>
      <c r="B221" s="222"/>
      <c r="C221" s="249" t="s">
        <v>777</v>
      </c>
      <c r="D221" s="225"/>
      <c r="E221" s="226">
        <v>364.38</v>
      </c>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222</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1" x14ac:dyDescent="0.2">
      <c r="A222" s="235">
        <v>16</v>
      </c>
      <c r="B222" s="236" t="s">
        <v>447</v>
      </c>
      <c r="C222" s="246" t="s">
        <v>448</v>
      </c>
      <c r="D222" s="237" t="s">
        <v>318</v>
      </c>
      <c r="E222" s="238">
        <v>400.81299999999999</v>
      </c>
      <c r="F222" s="239"/>
      <c r="G222" s="240">
        <f>ROUND(E222*F222,2)</f>
        <v>0</v>
      </c>
      <c r="H222" s="239"/>
      <c r="I222" s="240">
        <f>ROUND(E222*H222,2)</f>
        <v>0</v>
      </c>
      <c r="J222" s="239"/>
      <c r="K222" s="240">
        <f>ROUND(E222*J222,2)</f>
        <v>0</v>
      </c>
      <c r="L222" s="240">
        <v>12</v>
      </c>
      <c r="M222" s="240">
        <f>G222*(1+L222/100)</f>
        <v>0</v>
      </c>
      <c r="N222" s="238">
        <v>4.0000000000000003E-5</v>
      </c>
      <c r="O222" s="238">
        <f>ROUND(E222*N222,2)</f>
        <v>0.02</v>
      </c>
      <c r="P222" s="238">
        <v>0</v>
      </c>
      <c r="Q222" s="238">
        <f>ROUND(E222*P222,2)</f>
        <v>0</v>
      </c>
      <c r="R222" s="240"/>
      <c r="S222" s="240" t="s">
        <v>236</v>
      </c>
      <c r="T222" s="241" t="s">
        <v>237</v>
      </c>
      <c r="U222" s="224">
        <v>0</v>
      </c>
      <c r="V222" s="224">
        <f>ROUND(E222*U222,2)</f>
        <v>0</v>
      </c>
      <c r="W222" s="224"/>
      <c r="X222" s="224" t="s">
        <v>408</v>
      </c>
      <c r="Y222" s="224" t="s">
        <v>210</v>
      </c>
      <c r="Z222" s="214"/>
      <c r="AA222" s="214"/>
      <c r="AB222" s="214"/>
      <c r="AC222" s="214"/>
      <c r="AD222" s="214"/>
      <c r="AE222" s="214"/>
      <c r="AF222" s="214"/>
      <c r="AG222" s="214" t="s">
        <v>409</v>
      </c>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2" x14ac:dyDescent="0.2">
      <c r="A223" s="221"/>
      <c r="B223" s="222"/>
      <c r="C223" s="249" t="s">
        <v>778</v>
      </c>
      <c r="D223" s="225"/>
      <c r="E223" s="226"/>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222</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49" t="s">
        <v>779</v>
      </c>
      <c r="D224" s="225"/>
      <c r="E224" s="226">
        <v>400.81</v>
      </c>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222</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ht="22.5" outlineLevel="1" x14ac:dyDescent="0.2">
      <c r="A225" s="235">
        <v>17</v>
      </c>
      <c r="B225" s="236" t="s">
        <v>449</v>
      </c>
      <c r="C225" s="246" t="s">
        <v>450</v>
      </c>
      <c r="D225" s="237" t="s">
        <v>235</v>
      </c>
      <c r="E225" s="238">
        <v>210.88200000000001</v>
      </c>
      <c r="F225" s="239"/>
      <c r="G225" s="240">
        <f>ROUND(E225*F225,2)</f>
        <v>0</v>
      </c>
      <c r="H225" s="239"/>
      <c r="I225" s="240">
        <f>ROUND(E225*H225,2)</f>
        <v>0</v>
      </c>
      <c r="J225" s="239"/>
      <c r="K225" s="240">
        <f>ROUND(E225*J225,2)</f>
        <v>0</v>
      </c>
      <c r="L225" s="240">
        <v>12</v>
      </c>
      <c r="M225" s="240">
        <f>G225*(1+L225/100)</f>
        <v>0</v>
      </c>
      <c r="N225" s="238">
        <v>0</v>
      </c>
      <c r="O225" s="238">
        <f>ROUND(E225*N225,2)</f>
        <v>0</v>
      </c>
      <c r="P225" s="238">
        <v>1.0000000000000001E-5</v>
      </c>
      <c r="Q225" s="238">
        <f>ROUND(E225*P225,2)</f>
        <v>0</v>
      </c>
      <c r="R225" s="240"/>
      <c r="S225" s="240" t="s">
        <v>236</v>
      </c>
      <c r="T225" s="241" t="s">
        <v>237</v>
      </c>
      <c r="U225" s="224">
        <v>0</v>
      </c>
      <c r="V225" s="224">
        <f>ROUND(E225*U225,2)</f>
        <v>0</v>
      </c>
      <c r="W225" s="224"/>
      <c r="X225" s="224" t="s">
        <v>238</v>
      </c>
      <c r="Y225" s="224" t="s">
        <v>210</v>
      </c>
      <c r="Z225" s="214"/>
      <c r="AA225" s="214"/>
      <c r="AB225" s="214"/>
      <c r="AC225" s="214"/>
      <c r="AD225" s="214"/>
      <c r="AE225" s="214"/>
      <c r="AF225" s="214"/>
      <c r="AG225" s="214" t="s">
        <v>239</v>
      </c>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2" x14ac:dyDescent="0.2">
      <c r="A226" s="221"/>
      <c r="B226" s="222"/>
      <c r="C226" s="249" t="s">
        <v>357</v>
      </c>
      <c r="D226" s="225"/>
      <c r="E226" s="226"/>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222</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49" t="s">
        <v>359</v>
      </c>
      <c r="D227" s="225"/>
      <c r="E227" s="226"/>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222</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49" t="s">
        <v>250</v>
      </c>
      <c r="D228" s="225"/>
      <c r="E228" s="226"/>
      <c r="F228" s="224"/>
      <c r="G228" s="22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222</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49" t="s">
        <v>362</v>
      </c>
      <c r="D229" s="225"/>
      <c r="E229" s="226"/>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222</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49" t="s">
        <v>279</v>
      </c>
      <c r="D230" s="225"/>
      <c r="E230" s="226"/>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222</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49" t="s">
        <v>363</v>
      </c>
      <c r="D231" s="225"/>
      <c r="E231" s="226"/>
      <c r="F231" s="224"/>
      <c r="G231" s="224"/>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222</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21"/>
      <c r="B232" s="222"/>
      <c r="C232" s="249" t="s">
        <v>621</v>
      </c>
      <c r="D232" s="225"/>
      <c r="E232" s="226"/>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222</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49" t="s">
        <v>368</v>
      </c>
      <c r="D233" s="225"/>
      <c r="E233" s="226"/>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222</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x14ac:dyDescent="0.2">
      <c r="A234" s="221"/>
      <c r="B234" s="222"/>
      <c r="C234" s="249" t="s">
        <v>622</v>
      </c>
      <c r="D234" s="225"/>
      <c r="E234" s="226"/>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222</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49" t="s">
        <v>367</v>
      </c>
      <c r="D235" s="225"/>
      <c r="E235" s="226"/>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222</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49" t="s">
        <v>625</v>
      </c>
      <c r="D236" s="225"/>
      <c r="E236" s="226"/>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222</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21"/>
      <c r="B237" s="222"/>
      <c r="C237" s="249" t="s">
        <v>367</v>
      </c>
      <c r="D237" s="225"/>
      <c r="E237" s="226"/>
      <c r="F237" s="224"/>
      <c r="G237" s="224"/>
      <c r="H237" s="224"/>
      <c r="I237" s="224"/>
      <c r="J237" s="224"/>
      <c r="K237" s="224"/>
      <c r="L237" s="224"/>
      <c r="M237" s="224"/>
      <c r="N237" s="223"/>
      <c r="O237" s="223"/>
      <c r="P237" s="223"/>
      <c r="Q237" s="223"/>
      <c r="R237" s="224"/>
      <c r="S237" s="224"/>
      <c r="T237" s="224"/>
      <c r="U237" s="224"/>
      <c r="V237" s="224"/>
      <c r="W237" s="224"/>
      <c r="X237" s="224"/>
      <c r="Y237" s="224"/>
      <c r="Z237" s="214"/>
      <c r="AA237" s="214"/>
      <c r="AB237" s="214"/>
      <c r="AC237" s="214"/>
      <c r="AD237" s="214"/>
      <c r="AE237" s="214"/>
      <c r="AF237" s="214"/>
      <c r="AG237" s="214" t="s">
        <v>222</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
      <c r="A238" s="221"/>
      <c r="B238" s="222"/>
      <c r="C238" s="249" t="s">
        <v>273</v>
      </c>
      <c r="D238" s="225"/>
      <c r="E238" s="226"/>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222</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49" t="s">
        <v>364</v>
      </c>
      <c r="D239" s="225"/>
      <c r="E239" s="226"/>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222</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49" t="s">
        <v>365</v>
      </c>
      <c r="D240" s="225"/>
      <c r="E240" s="226"/>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222</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49" t="s">
        <v>364</v>
      </c>
      <c r="D241" s="225"/>
      <c r="E241" s="226"/>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222</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49" t="s">
        <v>366</v>
      </c>
      <c r="D242" s="225"/>
      <c r="E242" s="226"/>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222</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x14ac:dyDescent="0.2">
      <c r="A243" s="221"/>
      <c r="B243" s="222"/>
      <c r="C243" s="249" t="s">
        <v>369</v>
      </c>
      <c r="D243" s="225"/>
      <c r="E243" s="226"/>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222</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49" t="s">
        <v>265</v>
      </c>
      <c r="D244" s="225"/>
      <c r="E244" s="226"/>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222</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3" x14ac:dyDescent="0.2">
      <c r="A245" s="221"/>
      <c r="B245" s="222"/>
      <c r="C245" s="249" t="s">
        <v>370</v>
      </c>
      <c r="D245" s="225"/>
      <c r="E245" s="226"/>
      <c r="F245" s="224"/>
      <c r="G245" s="224"/>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222</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x14ac:dyDescent="0.2">
      <c r="A246" s="221"/>
      <c r="B246" s="222"/>
      <c r="C246" s="249" t="s">
        <v>256</v>
      </c>
      <c r="D246" s="225"/>
      <c r="E246" s="226"/>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222</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3" x14ac:dyDescent="0.2">
      <c r="A247" s="221"/>
      <c r="B247" s="222"/>
      <c r="C247" s="249" t="s">
        <v>360</v>
      </c>
      <c r="D247" s="225"/>
      <c r="E247" s="226"/>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222</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21"/>
      <c r="B248" s="222"/>
      <c r="C248" s="249" t="s">
        <v>252</v>
      </c>
      <c r="D248" s="225"/>
      <c r="E248" s="226"/>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222</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3" x14ac:dyDescent="0.2">
      <c r="A249" s="221"/>
      <c r="B249" s="222"/>
      <c r="C249" s="249" t="s">
        <v>361</v>
      </c>
      <c r="D249" s="225"/>
      <c r="E249" s="226"/>
      <c r="F249" s="224"/>
      <c r="G249" s="224"/>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222</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21"/>
      <c r="B250" s="222"/>
      <c r="C250" s="249" t="s">
        <v>254</v>
      </c>
      <c r="D250" s="225"/>
      <c r="E250" s="226"/>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222</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49" t="s">
        <v>771</v>
      </c>
      <c r="D251" s="225"/>
      <c r="E251" s="226">
        <v>210.88</v>
      </c>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222</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x14ac:dyDescent="0.2">
      <c r="A252" s="228" t="s">
        <v>202</v>
      </c>
      <c r="B252" s="229" t="s">
        <v>153</v>
      </c>
      <c r="C252" s="245" t="s">
        <v>154</v>
      </c>
      <c r="D252" s="230"/>
      <c r="E252" s="231"/>
      <c r="F252" s="232"/>
      <c r="G252" s="232">
        <f>SUMIF(AG253:AG254,"&lt;&gt;NOR",G253:G254)</f>
        <v>0</v>
      </c>
      <c r="H252" s="232"/>
      <c r="I252" s="232">
        <f>SUM(I253:I254)</f>
        <v>0</v>
      </c>
      <c r="J252" s="232"/>
      <c r="K252" s="232">
        <f>SUM(K253:K254)</f>
        <v>0</v>
      </c>
      <c r="L252" s="232"/>
      <c r="M252" s="232">
        <f>SUM(M253:M254)</f>
        <v>0</v>
      </c>
      <c r="N252" s="231"/>
      <c r="O252" s="231">
        <f>SUM(O253:O254)</f>
        <v>0</v>
      </c>
      <c r="P252" s="231"/>
      <c r="Q252" s="231">
        <f>SUM(Q253:Q254)</f>
        <v>0</v>
      </c>
      <c r="R252" s="232"/>
      <c r="S252" s="232"/>
      <c r="T252" s="233"/>
      <c r="U252" s="227"/>
      <c r="V252" s="227">
        <f>SUM(V253:V254)</f>
        <v>0</v>
      </c>
      <c r="W252" s="227"/>
      <c r="X252" s="227"/>
      <c r="Y252" s="227"/>
      <c r="AG252" t="s">
        <v>203</v>
      </c>
    </row>
    <row r="253" spans="1:60" outlineLevel="1" x14ac:dyDescent="0.2">
      <c r="A253" s="235">
        <v>18</v>
      </c>
      <c r="B253" s="236" t="s">
        <v>451</v>
      </c>
      <c r="C253" s="246" t="s">
        <v>452</v>
      </c>
      <c r="D253" s="237" t="s">
        <v>228</v>
      </c>
      <c r="E253" s="238">
        <v>1</v>
      </c>
      <c r="F253" s="239"/>
      <c r="G253" s="240">
        <f>ROUND(E253*F253,2)</f>
        <v>0</v>
      </c>
      <c r="H253" s="239"/>
      <c r="I253" s="240">
        <f>ROUND(E253*H253,2)</f>
        <v>0</v>
      </c>
      <c r="J253" s="239"/>
      <c r="K253" s="240">
        <f>ROUND(E253*J253,2)</f>
        <v>0</v>
      </c>
      <c r="L253" s="240">
        <v>12</v>
      </c>
      <c r="M253" s="240">
        <f>G253*(1+L253/100)</f>
        <v>0</v>
      </c>
      <c r="N253" s="238">
        <v>0</v>
      </c>
      <c r="O253" s="238">
        <f>ROUND(E253*N253,2)</f>
        <v>0</v>
      </c>
      <c r="P253" s="238">
        <v>0</v>
      </c>
      <c r="Q253" s="238">
        <f>ROUND(E253*P253,2)</f>
        <v>0</v>
      </c>
      <c r="R253" s="240"/>
      <c r="S253" s="240" t="s">
        <v>229</v>
      </c>
      <c r="T253" s="241" t="s">
        <v>208</v>
      </c>
      <c r="U253" s="224">
        <v>0</v>
      </c>
      <c r="V253" s="224">
        <f>ROUND(E253*U253,2)</f>
        <v>0</v>
      </c>
      <c r="W253" s="224"/>
      <c r="X253" s="224" t="s">
        <v>238</v>
      </c>
      <c r="Y253" s="224" t="s">
        <v>210</v>
      </c>
      <c r="Z253" s="214"/>
      <c r="AA253" s="214"/>
      <c r="AB253" s="214"/>
      <c r="AC253" s="214"/>
      <c r="AD253" s="214"/>
      <c r="AE253" s="214"/>
      <c r="AF253" s="214"/>
      <c r="AG253" s="214" t="s">
        <v>239</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2" x14ac:dyDescent="0.2">
      <c r="A254" s="221"/>
      <c r="B254" s="222"/>
      <c r="C254" s="249" t="s">
        <v>790</v>
      </c>
      <c r="D254" s="225"/>
      <c r="E254" s="226">
        <v>1</v>
      </c>
      <c r="F254" s="224"/>
      <c r="G254" s="224"/>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222</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x14ac:dyDescent="0.2">
      <c r="A255" s="228" t="s">
        <v>202</v>
      </c>
      <c r="B255" s="229" t="s">
        <v>156</v>
      </c>
      <c r="C255" s="245" t="s">
        <v>157</v>
      </c>
      <c r="D255" s="230"/>
      <c r="E255" s="231"/>
      <c r="F255" s="232"/>
      <c r="G255" s="232">
        <f>SUMIF(AG256:AG273,"&lt;&gt;NOR",G256:G273)</f>
        <v>0</v>
      </c>
      <c r="H255" s="232"/>
      <c r="I255" s="232">
        <f>SUM(I256:I273)</f>
        <v>0</v>
      </c>
      <c r="J255" s="232"/>
      <c r="K255" s="232">
        <f>SUM(K256:K273)</f>
        <v>0</v>
      </c>
      <c r="L255" s="232"/>
      <c r="M255" s="232">
        <f>SUM(M256:M273)</f>
        <v>0</v>
      </c>
      <c r="N255" s="231"/>
      <c r="O255" s="231">
        <f>SUM(O256:O273)</f>
        <v>0</v>
      </c>
      <c r="P255" s="231"/>
      <c r="Q255" s="231">
        <f>SUM(Q256:Q273)</f>
        <v>0</v>
      </c>
      <c r="R255" s="232"/>
      <c r="S255" s="232"/>
      <c r="T255" s="233"/>
      <c r="U255" s="227"/>
      <c r="V255" s="227">
        <f>SUM(V256:V273)</f>
        <v>0</v>
      </c>
      <c r="W255" s="227"/>
      <c r="X255" s="227"/>
      <c r="Y255" s="227"/>
      <c r="AG255" t="s">
        <v>203</v>
      </c>
    </row>
    <row r="256" spans="1:60" ht="22.5" outlineLevel="1" x14ac:dyDescent="0.2">
      <c r="A256" s="235">
        <v>19</v>
      </c>
      <c r="B256" s="236" t="s">
        <v>453</v>
      </c>
      <c r="C256" s="246" t="s">
        <v>454</v>
      </c>
      <c r="D256" s="237" t="s">
        <v>235</v>
      </c>
      <c r="E256" s="238">
        <v>986.07</v>
      </c>
      <c r="F256" s="239"/>
      <c r="G256" s="240">
        <f>ROUND(E256*F256,2)</f>
        <v>0</v>
      </c>
      <c r="H256" s="239"/>
      <c r="I256" s="240">
        <f>ROUND(E256*H256,2)</f>
        <v>0</v>
      </c>
      <c r="J256" s="239"/>
      <c r="K256" s="240">
        <f>ROUND(E256*J256,2)</f>
        <v>0</v>
      </c>
      <c r="L256" s="240">
        <v>12</v>
      </c>
      <c r="M256" s="240">
        <f>G256*(1+L256/100)</f>
        <v>0</v>
      </c>
      <c r="N256" s="238">
        <v>0</v>
      </c>
      <c r="O256" s="238">
        <f>ROUND(E256*N256,2)</f>
        <v>0</v>
      </c>
      <c r="P256" s="238">
        <v>0</v>
      </c>
      <c r="Q256" s="238">
        <f>ROUND(E256*P256,2)</f>
        <v>0</v>
      </c>
      <c r="R256" s="240"/>
      <c r="S256" s="240" t="s">
        <v>236</v>
      </c>
      <c r="T256" s="241" t="s">
        <v>237</v>
      </c>
      <c r="U256" s="224">
        <v>0</v>
      </c>
      <c r="V256" s="224">
        <f>ROUND(E256*U256,2)</f>
        <v>0</v>
      </c>
      <c r="W256" s="224"/>
      <c r="X256" s="224" t="s">
        <v>238</v>
      </c>
      <c r="Y256" s="224" t="s">
        <v>210</v>
      </c>
      <c r="Z256" s="214"/>
      <c r="AA256" s="214"/>
      <c r="AB256" s="214"/>
      <c r="AC256" s="214"/>
      <c r="AD256" s="214"/>
      <c r="AE256" s="214"/>
      <c r="AF256" s="214"/>
      <c r="AG256" s="214" t="s">
        <v>239</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2" x14ac:dyDescent="0.2">
      <c r="A257" s="221"/>
      <c r="B257" s="222"/>
      <c r="C257" s="249" t="s">
        <v>455</v>
      </c>
      <c r="D257" s="225"/>
      <c r="E257" s="226"/>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222</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49" t="s">
        <v>699</v>
      </c>
      <c r="D258" s="225"/>
      <c r="E258" s="226"/>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222</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3" x14ac:dyDescent="0.2">
      <c r="A259" s="221"/>
      <c r="B259" s="222"/>
      <c r="C259" s="249" t="s">
        <v>700</v>
      </c>
      <c r="D259" s="225"/>
      <c r="E259" s="226">
        <v>986.07</v>
      </c>
      <c r="F259" s="224"/>
      <c r="G259" s="224"/>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222</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ht="22.5" outlineLevel="1" x14ac:dyDescent="0.2">
      <c r="A260" s="235">
        <v>20</v>
      </c>
      <c r="B260" s="236" t="s">
        <v>459</v>
      </c>
      <c r="C260" s="246" t="s">
        <v>460</v>
      </c>
      <c r="D260" s="237" t="s">
        <v>235</v>
      </c>
      <c r="E260" s="238">
        <v>59164.2</v>
      </c>
      <c r="F260" s="239"/>
      <c r="G260" s="240">
        <f>ROUND(E260*F260,2)</f>
        <v>0</v>
      </c>
      <c r="H260" s="239"/>
      <c r="I260" s="240">
        <f>ROUND(E260*H260,2)</f>
        <v>0</v>
      </c>
      <c r="J260" s="239"/>
      <c r="K260" s="240">
        <f>ROUND(E260*J260,2)</f>
        <v>0</v>
      </c>
      <c r="L260" s="240">
        <v>12</v>
      </c>
      <c r="M260" s="240">
        <f>G260*(1+L260/100)</f>
        <v>0</v>
      </c>
      <c r="N260" s="238">
        <v>0</v>
      </c>
      <c r="O260" s="238">
        <f>ROUND(E260*N260,2)</f>
        <v>0</v>
      </c>
      <c r="P260" s="238">
        <v>0</v>
      </c>
      <c r="Q260" s="238">
        <f>ROUND(E260*P260,2)</f>
        <v>0</v>
      </c>
      <c r="R260" s="240"/>
      <c r="S260" s="240" t="s">
        <v>236</v>
      </c>
      <c r="T260" s="241" t="s">
        <v>237</v>
      </c>
      <c r="U260" s="224">
        <v>0</v>
      </c>
      <c r="V260" s="224">
        <f>ROUND(E260*U260,2)</f>
        <v>0</v>
      </c>
      <c r="W260" s="224"/>
      <c r="X260" s="224" t="s">
        <v>238</v>
      </c>
      <c r="Y260" s="224" t="s">
        <v>210</v>
      </c>
      <c r="Z260" s="214"/>
      <c r="AA260" s="214"/>
      <c r="AB260" s="214"/>
      <c r="AC260" s="214"/>
      <c r="AD260" s="214"/>
      <c r="AE260" s="214"/>
      <c r="AF260" s="214"/>
      <c r="AG260" s="214" t="s">
        <v>239</v>
      </c>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2" x14ac:dyDescent="0.2">
      <c r="A261" s="221"/>
      <c r="B261" s="222"/>
      <c r="C261" s="249" t="s">
        <v>701</v>
      </c>
      <c r="D261" s="225"/>
      <c r="E261" s="226"/>
      <c r="F261" s="224"/>
      <c r="G261" s="224"/>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222</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3" x14ac:dyDescent="0.2">
      <c r="A262" s="221"/>
      <c r="B262" s="222"/>
      <c r="C262" s="249" t="s">
        <v>702</v>
      </c>
      <c r="D262" s="225"/>
      <c r="E262" s="226">
        <v>59164.2</v>
      </c>
      <c r="F262" s="224"/>
      <c r="G262" s="224"/>
      <c r="H262" s="224"/>
      <c r="I262" s="224"/>
      <c r="J262" s="224"/>
      <c r="K262" s="224"/>
      <c r="L262" s="224"/>
      <c r="M262" s="224"/>
      <c r="N262" s="223"/>
      <c r="O262" s="223"/>
      <c r="P262" s="223"/>
      <c r="Q262" s="223"/>
      <c r="R262" s="224"/>
      <c r="S262" s="224"/>
      <c r="T262" s="224"/>
      <c r="U262" s="224"/>
      <c r="V262" s="224"/>
      <c r="W262" s="224"/>
      <c r="X262" s="224"/>
      <c r="Y262" s="224"/>
      <c r="Z262" s="214"/>
      <c r="AA262" s="214"/>
      <c r="AB262" s="214"/>
      <c r="AC262" s="214"/>
      <c r="AD262" s="214"/>
      <c r="AE262" s="214"/>
      <c r="AF262" s="214"/>
      <c r="AG262" s="214" t="s">
        <v>222</v>
      </c>
      <c r="AH262" s="214">
        <v>0</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ht="22.5" outlineLevel="1" x14ac:dyDescent="0.2">
      <c r="A263" s="253">
        <v>21</v>
      </c>
      <c r="B263" s="254" t="s">
        <v>463</v>
      </c>
      <c r="C263" s="260" t="s">
        <v>464</v>
      </c>
      <c r="D263" s="255" t="s">
        <v>235</v>
      </c>
      <c r="E263" s="256">
        <v>986.07</v>
      </c>
      <c r="F263" s="257"/>
      <c r="G263" s="258">
        <f>ROUND(E263*F263,2)</f>
        <v>0</v>
      </c>
      <c r="H263" s="257"/>
      <c r="I263" s="258">
        <f>ROUND(E263*H263,2)</f>
        <v>0</v>
      </c>
      <c r="J263" s="257"/>
      <c r="K263" s="258">
        <f>ROUND(E263*J263,2)</f>
        <v>0</v>
      </c>
      <c r="L263" s="258">
        <v>12</v>
      </c>
      <c r="M263" s="258">
        <f>G263*(1+L263/100)</f>
        <v>0</v>
      </c>
      <c r="N263" s="256">
        <v>0</v>
      </c>
      <c r="O263" s="256">
        <f>ROUND(E263*N263,2)</f>
        <v>0</v>
      </c>
      <c r="P263" s="256">
        <v>0</v>
      </c>
      <c r="Q263" s="256">
        <f>ROUND(E263*P263,2)</f>
        <v>0</v>
      </c>
      <c r="R263" s="258"/>
      <c r="S263" s="258" t="s">
        <v>236</v>
      </c>
      <c r="T263" s="259" t="s">
        <v>237</v>
      </c>
      <c r="U263" s="224">
        <v>0</v>
      </c>
      <c r="V263" s="224">
        <f>ROUND(E263*U263,2)</f>
        <v>0</v>
      </c>
      <c r="W263" s="224"/>
      <c r="X263" s="224" t="s">
        <v>238</v>
      </c>
      <c r="Y263" s="224" t="s">
        <v>210</v>
      </c>
      <c r="Z263" s="214"/>
      <c r="AA263" s="214"/>
      <c r="AB263" s="214"/>
      <c r="AC263" s="214"/>
      <c r="AD263" s="214"/>
      <c r="AE263" s="214"/>
      <c r="AF263" s="214"/>
      <c r="AG263" s="214" t="s">
        <v>239</v>
      </c>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1" x14ac:dyDescent="0.2">
      <c r="A264" s="253">
        <v>22</v>
      </c>
      <c r="B264" s="254" t="s">
        <v>465</v>
      </c>
      <c r="C264" s="260" t="s">
        <v>466</v>
      </c>
      <c r="D264" s="255" t="s">
        <v>235</v>
      </c>
      <c r="E264" s="256">
        <v>986.07</v>
      </c>
      <c r="F264" s="257"/>
      <c r="G264" s="258">
        <f>ROUND(E264*F264,2)</f>
        <v>0</v>
      </c>
      <c r="H264" s="257"/>
      <c r="I264" s="258">
        <f>ROUND(E264*H264,2)</f>
        <v>0</v>
      </c>
      <c r="J264" s="257"/>
      <c r="K264" s="258">
        <f>ROUND(E264*J264,2)</f>
        <v>0</v>
      </c>
      <c r="L264" s="258">
        <v>12</v>
      </c>
      <c r="M264" s="258">
        <f>G264*(1+L264/100)</f>
        <v>0</v>
      </c>
      <c r="N264" s="256">
        <v>0</v>
      </c>
      <c r="O264" s="256">
        <f>ROUND(E264*N264,2)</f>
        <v>0</v>
      </c>
      <c r="P264" s="256">
        <v>0</v>
      </c>
      <c r="Q264" s="256">
        <f>ROUND(E264*P264,2)</f>
        <v>0</v>
      </c>
      <c r="R264" s="258"/>
      <c r="S264" s="258" t="s">
        <v>236</v>
      </c>
      <c r="T264" s="259" t="s">
        <v>237</v>
      </c>
      <c r="U264" s="224">
        <v>0</v>
      </c>
      <c r="V264" s="224">
        <f>ROUND(E264*U264,2)</f>
        <v>0</v>
      </c>
      <c r="W264" s="224"/>
      <c r="X264" s="224" t="s">
        <v>238</v>
      </c>
      <c r="Y264" s="224" t="s">
        <v>210</v>
      </c>
      <c r="Z264" s="214"/>
      <c r="AA264" s="214"/>
      <c r="AB264" s="214"/>
      <c r="AC264" s="214"/>
      <c r="AD264" s="214"/>
      <c r="AE264" s="214"/>
      <c r="AF264" s="214"/>
      <c r="AG264" s="214" t="s">
        <v>239</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ht="22.5" outlineLevel="1" x14ac:dyDescent="0.2">
      <c r="A265" s="235">
        <v>23</v>
      </c>
      <c r="B265" s="236" t="s">
        <v>467</v>
      </c>
      <c r="C265" s="246" t="s">
        <v>468</v>
      </c>
      <c r="D265" s="237" t="s">
        <v>235</v>
      </c>
      <c r="E265" s="238">
        <v>59164.2</v>
      </c>
      <c r="F265" s="239"/>
      <c r="G265" s="240">
        <f>ROUND(E265*F265,2)</f>
        <v>0</v>
      </c>
      <c r="H265" s="239"/>
      <c r="I265" s="240">
        <f>ROUND(E265*H265,2)</f>
        <v>0</v>
      </c>
      <c r="J265" s="239"/>
      <c r="K265" s="240">
        <f>ROUND(E265*J265,2)</f>
        <v>0</v>
      </c>
      <c r="L265" s="240">
        <v>12</v>
      </c>
      <c r="M265" s="240">
        <f>G265*(1+L265/100)</f>
        <v>0</v>
      </c>
      <c r="N265" s="238">
        <v>0</v>
      </c>
      <c r="O265" s="238">
        <f>ROUND(E265*N265,2)</f>
        <v>0</v>
      </c>
      <c r="P265" s="238">
        <v>0</v>
      </c>
      <c r="Q265" s="238">
        <f>ROUND(E265*P265,2)</f>
        <v>0</v>
      </c>
      <c r="R265" s="240"/>
      <c r="S265" s="240" t="s">
        <v>236</v>
      </c>
      <c r="T265" s="241" t="s">
        <v>237</v>
      </c>
      <c r="U265" s="224">
        <v>0</v>
      </c>
      <c r="V265" s="224">
        <f>ROUND(E265*U265,2)</f>
        <v>0</v>
      </c>
      <c r="W265" s="224"/>
      <c r="X265" s="224" t="s">
        <v>238</v>
      </c>
      <c r="Y265" s="224" t="s">
        <v>210</v>
      </c>
      <c r="Z265" s="214"/>
      <c r="AA265" s="214"/>
      <c r="AB265" s="214"/>
      <c r="AC265" s="214"/>
      <c r="AD265" s="214"/>
      <c r="AE265" s="214"/>
      <c r="AF265" s="214"/>
      <c r="AG265" s="214" t="s">
        <v>239</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2" x14ac:dyDescent="0.2">
      <c r="A266" s="221"/>
      <c r="B266" s="222"/>
      <c r="C266" s="249" t="s">
        <v>701</v>
      </c>
      <c r="D266" s="225"/>
      <c r="E266" s="226"/>
      <c r="F266" s="224"/>
      <c r="G266" s="224"/>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222</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3" x14ac:dyDescent="0.2">
      <c r="A267" s="221"/>
      <c r="B267" s="222"/>
      <c r="C267" s="249" t="s">
        <v>702</v>
      </c>
      <c r="D267" s="225"/>
      <c r="E267" s="226">
        <v>59164.2</v>
      </c>
      <c r="F267" s="224"/>
      <c r="G267" s="224"/>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222</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1" x14ac:dyDescent="0.2">
      <c r="A268" s="253">
        <v>24</v>
      </c>
      <c r="B268" s="254" t="s">
        <v>469</v>
      </c>
      <c r="C268" s="260" t="s">
        <v>470</v>
      </c>
      <c r="D268" s="255" t="s">
        <v>235</v>
      </c>
      <c r="E268" s="256">
        <v>986.07</v>
      </c>
      <c r="F268" s="257"/>
      <c r="G268" s="258">
        <f>ROUND(E268*F268,2)</f>
        <v>0</v>
      </c>
      <c r="H268" s="257"/>
      <c r="I268" s="258">
        <f>ROUND(E268*H268,2)</f>
        <v>0</v>
      </c>
      <c r="J268" s="257"/>
      <c r="K268" s="258">
        <f>ROUND(E268*J268,2)</f>
        <v>0</v>
      </c>
      <c r="L268" s="258">
        <v>12</v>
      </c>
      <c r="M268" s="258">
        <f>G268*(1+L268/100)</f>
        <v>0</v>
      </c>
      <c r="N268" s="256">
        <v>0</v>
      </c>
      <c r="O268" s="256">
        <f>ROUND(E268*N268,2)</f>
        <v>0</v>
      </c>
      <c r="P268" s="256">
        <v>0</v>
      </c>
      <c r="Q268" s="256">
        <f>ROUND(E268*P268,2)</f>
        <v>0</v>
      </c>
      <c r="R268" s="258"/>
      <c r="S268" s="258" t="s">
        <v>236</v>
      </c>
      <c r="T268" s="259" t="s">
        <v>237</v>
      </c>
      <c r="U268" s="224">
        <v>0</v>
      </c>
      <c r="V268" s="224">
        <f>ROUND(E268*U268,2)</f>
        <v>0</v>
      </c>
      <c r="W268" s="224"/>
      <c r="X268" s="224" t="s">
        <v>238</v>
      </c>
      <c r="Y268" s="224" t="s">
        <v>210</v>
      </c>
      <c r="Z268" s="214"/>
      <c r="AA268" s="214"/>
      <c r="AB268" s="214"/>
      <c r="AC268" s="214"/>
      <c r="AD268" s="214"/>
      <c r="AE268" s="214"/>
      <c r="AF268" s="214"/>
      <c r="AG268" s="214" t="s">
        <v>239</v>
      </c>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ht="22.5" outlineLevel="1" x14ac:dyDescent="0.2">
      <c r="A269" s="253">
        <v>25</v>
      </c>
      <c r="B269" s="254" t="s">
        <v>471</v>
      </c>
      <c r="C269" s="260" t="s">
        <v>472</v>
      </c>
      <c r="D269" s="255" t="s">
        <v>318</v>
      </c>
      <c r="E269" s="256">
        <v>3</v>
      </c>
      <c r="F269" s="257"/>
      <c r="G269" s="258">
        <f>ROUND(E269*F269,2)</f>
        <v>0</v>
      </c>
      <c r="H269" s="257"/>
      <c r="I269" s="258">
        <f>ROUND(E269*H269,2)</f>
        <v>0</v>
      </c>
      <c r="J269" s="257"/>
      <c r="K269" s="258">
        <f>ROUND(E269*J269,2)</f>
        <v>0</v>
      </c>
      <c r="L269" s="258">
        <v>12</v>
      </c>
      <c r="M269" s="258">
        <f>G269*(1+L269/100)</f>
        <v>0</v>
      </c>
      <c r="N269" s="256">
        <v>0</v>
      </c>
      <c r="O269" s="256">
        <f>ROUND(E269*N269,2)</f>
        <v>0</v>
      </c>
      <c r="P269" s="256">
        <v>0</v>
      </c>
      <c r="Q269" s="256">
        <f>ROUND(E269*P269,2)</f>
        <v>0</v>
      </c>
      <c r="R269" s="258"/>
      <c r="S269" s="258" t="s">
        <v>236</v>
      </c>
      <c r="T269" s="259" t="s">
        <v>237</v>
      </c>
      <c r="U269" s="224">
        <v>0</v>
      </c>
      <c r="V269" s="224">
        <f>ROUND(E269*U269,2)</f>
        <v>0</v>
      </c>
      <c r="W269" s="224"/>
      <c r="X269" s="224" t="s">
        <v>238</v>
      </c>
      <c r="Y269" s="224" t="s">
        <v>210</v>
      </c>
      <c r="Z269" s="214"/>
      <c r="AA269" s="214"/>
      <c r="AB269" s="214"/>
      <c r="AC269" s="214"/>
      <c r="AD269" s="214"/>
      <c r="AE269" s="214"/>
      <c r="AF269" s="214"/>
      <c r="AG269" s="214" t="s">
        <v>239</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ht="22.5" outlineLevel="1" x14ac:dyDescent="0.2">
      <c r="A270" s="235">
        <v>26</v>
      </c>
      <c r="B270" s="236" t="s">
        <v>475</v>
      </c>
      <c r="C270" s="246" t="s">
        <v>476</v>
      </c>
      <c r="D270" s="237" t="s">
        <v>318</v>
      </c>
      <c r="E270" s="238">
        <v>180</v>
      </c>
      <c r="F270" s="239"/>
      <c r="G270" s="240">
        <f>ROUND(E270*F270,2)</f>
        <v>0</v>
      </c>
      <c r="H270" s="239"/>
      <c r="I270" s="240">
        <f>ROUND(E270*H270,2)</f>
        <v>0</v>
      </c>
      <c r="J270" s="239"/>
      <c r="K270" s="240">
        <f>ROUND(E270*J270,2)</f>
        <v>0</v>
      </c>
      <c r="L270" s="240">
        <v>12</v>
      </c>
      <c r="M270" s="240">
        <f>G270*(1+L270/100)</f>
        <v>0</v>
      </c>
      <c r="N270" s="238">
        <v>0</v>
      </c>
      <c r="O270" s="238">
        <f>ROUND(E270*N270,2)</f>
        <v>0</v>
      </c>
      <c r="P270" s="238">
        <v>0</v>
      </c>
      <c r="Q270" s="238">
        <f>ROUND(E270*P270,2)</f>
        <v>0</v>
      </c>
      <c r="R270" s="240"/>
      <c r="S270" s="240" t="s">
        <v>236</v>
      </c>
      <c r="T270" s="241" t="s">
        <v>237</v>
      </c>
      <c r="U270" s="224">
        <v>0</v>
      </c>
      <c r="V270" s="224">
        <f>ROUND(E270*U270,2)</f>
        <v>0</v>
      </c>
      <c r="W270" s="224"/>
      <c r="X270" s="224" t="s">
        <v>238</v>
      </c>
      <c r="Y270" s="224" t="s">
        <v>210</v>
      </c>
      <c r="Z270" s="214"/>
      <c r="AA270" s="214"/>
      <c r="AB270" s="214"/>
      <c r="AC270" s="214"/>
      <c r="AD270" s="214"/>
      <c r="AE270" s="214"/>
      <c r="AF270" s="214"/>
      <c r="AG270" s="214" t="s">
        <v>239</v>
      </c>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2" x14ac:dyDescent="0.2">
      <c r="A271" s="221"/>
      <c r="B271" s="222"/>
      <c r="C271" s="249" t="s">
        <v>477</v>
      </c>
      <c r="D271" s="225"/>
      <c r="E271" s="226"/>
      <c r="F271" s="224"/>
      <c r="G271" s="224"/>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222</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21"/>
      <c r="B272" s="222"/>
      <c r="C272" s="249" t="s">
        <v>478</v>
      </c>
      <c r="D272" s="225"/>
      <c r="E272" s="226">
        <v>180</v>
      </c>
      <c r="F272" s="224"/>
      <c r="G272" s="224"/>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222</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ht="22.5" outlineLevel="1" x14ac:dyDescent="0.2">
      <c r="A273" s="253">
        <v>27</v>
      </c>
      <c r="B273" s="254" t="s">
        <v>479</v>
      </c>
      <c r="C273" s="260" t="s">
        <v>480</v>
      </c>
      <c r="D273" s="255" t="s">
        <v>318</v>
      </c>
      <c r="E273" s="256">
        <v>3</v>
      </c>
      <c r="F273" s="257"/>
      <c r="G273" s="258">
        <f>ROUND(E273*F273,2)</f>
        <v>0</v>
      </c>
      <c r="H273" s="257"/>
      <c r="I273" s="258">
        <f>ROUND(E273*H273,2)</f>
        <v>0</v>
      </c>
      <c r="J273" s="257"/>
      <c r="K273" s="258">
        <f>ROUND(E273*J273,2)</f>
        <v>0</v>
      </c>
      <c r="L273" s="258">
        <v>12</v>
      </c>
      <c r="M273" s="258">
        <f>G273*(1+L273/100)</f>
        <v>0</v>
      </c>
      <c r="N273" s="256">
        <v>0</v>
      </c>
      <c r="O273" s="256">
        <f>ROUND(E273*N273,2)</f>
        <v>0</v>
      </c>
      <c r="P273" s="256">
        <v>0</v>
      </c>
      <c r="Q273" s="256">
        <f>ROUND(E273*P273,2)</f>
        <v>0</v>
      </c>
      <c r="R273" s="258"/>
      <c r="S273" s="258" t="s">
        <v>236</v>
      </c>
      <c r="T273" s="259" t="s">
        <v>237</v>
      </c>
      <c r="U273" s="224">
        <v>0</v>
      </c>
      <c r="V273" s="224">
        <f>ROUND(E273*U273,2)</f>
        <v>0</v>
      </c>
      <c r="W273" s="224"/>
      <c r="X273" s="224" t="s">
        <v>238</v>
      </c>
      <c r="Y273" s="224" t="s">
        <v>210</v>
      </c>
      <c r="Z273" s="214"/>
      <c r="AA273" s="214"/>
      <c r="AB273" s="214"/>
      <c r="AC273" s="214"/>
      <c r="AD273" s="214"/>
      <c r="AE273" s="214"/>
      <c r="AF273" s="214"/>
      <c r="AG273" s="214" t="s">
        <v>239</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x14ac:dyDescent="0.2">
      <c r="A274" s="228" t="s">
        <v>202</v>
      </c>
      <c r="B274" s="229" t="s">
        <v>158</v>
      </c>
      <c r="C274" s="245" t="s">
        <v>159</v>
      </c>
      <c r="D274" s="230"/>
      <c r="E274" s="231"/>
      <c r="F274" s="232"/>
      <c r="G274" s="232">
        <f>SUMIF(AG275:AG277,"&lt;&gt;NOR",G275:G277)</f>
        <v>0</v>
      </c>
      <c r="H274" s="232"/>
      <c r="I274" s="232">
        <f>SUM(I275:I277)</f>
        <v>0</v>
      </c>
      <c r="J274" s="232"/>
      <c r="K274" s="232">
        <f>SUM(K275:K277)</f>
        <v>0</v>
      </c>
      <c r="L274" s="232"/>
      <c r="M274" s="232">
        <f>SUM(M275:M277)</f>
        <v>0</v>
      </c>
      <c r="N274" s="231"/>
      <c r="O274" s="231">
        <f>SUM(O275:O277)</f>
        <v>0</v>
      </c>
      <c r="P274" s="231"/>
      <c r="Q274" s="231">
        <f>SUM(Q275:Q277)</f>
        <v>0</v>
      </c>
      <c r="R274" s="232"/>
      <c r="S274" s="232"/>
      <c r="T274" s="233"/>
      <c r="U274" s="227"/>
      <c r="V274" s="227">
        <f>SUM(V275:V277)</f>
        <v>0</v>
      </c>
      <c r="W274" s="227"/>
      <c r="X274" s="227"/>
      <c r="Y274" s="227"/>
      <c r="AG274" t="s">
        <v>203</v>
      </c>
    </row>
    <row r="275" spans="1:60" outlineLevel="1" x14ac:dyDescent="0.2">
      <c r="A275" s="253">
        <v>28</v>
      </c>
      <c r="B275" s="254" t="s">
        <v>313</v>
      </c>
      <c r="C275" s="260" t="s">
        <v>314</v>
      </c>
      <c r="D275" s="255" t="s">
        <v>228</v>
      </c>
      <c r="E275" s="256">
        <v>1</v>
      </c>
      <c r="F275" s="257"/>
      <c r="G275" s="258">
        <f>ROUND(E275*F275,2)</f>
        <v>0</v>
      </c>
      <c r="H275" s="257"/>
      <c r="I275" s="258">
        <f>ROUND(E275*H275,2)</f>
        <v>0</v>
      </c>
      <c r="J275" s="257"/>
      <c r="K275" s="258">
        <f>ROUND(E275*J275,2)</f>
        <v>0</v>
      </c>
      <c r="L275" s="258">
        <v>12</v>
      </c>
      <c r="M275" s="258">
        <f>G275*(1+L275/100)</f>
        <v>0</v>
      </c>
      <c r="N275" s="256">
        <v>0</v>
      </c>
      <c r="O275" s="256">
        <f>ROUND(E275*N275,2)</f>
        <v>0</v>
      </c>
      <c r="P275" s="256">
        <v>0</v>
      </c>
      <c r="Q275" s="256">
        <f>ROUND(E275*P275,2)</f>
        <v>0</v>
      </c>
      <c r="R275" s="258"/>
      <c r="S275" s="258" t="s">
        <v>229</v>
      </c>
      <c r="T275" s="259" t="s">
        <v>208</v>
      </c>
      <c r="U275" s="224">
        <v>0</v>
      </c>
      <c r="V275" s="224">
        <f>ROUND(E275*U275,2)</f>
        <v>0</v>
      </c>
      <c r="W275" s="224"/>
      <c r="X275" s="224" t="s">
        <v>238</v>
      </c>
      <c r="Y275" s="224" t="s">
        <v>210</v>
      </c>
      <c r="Z275" s="214"/>
      <c r="AA275" s="214"/>
      <c r="AB275" s="214"/>
      <c r="AC275" s="214"/>
      <c r="AD275" s="214"/>
      <c r="AE275" s="214"/>
      <c r="AF275" s="214"/>
      <c r="AG275" s="214" t="s">
        <v>315</v>
      </c>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1" x14ac:dyDescent="0.2">
      <c r="A276" s="235">
        <v>29</v>
      </c>
      <c r="B276" s="236" t="s">
        <v>481</v>
      </c>
      <c r="C276" s="246" t="s">
        <v>482</v>
      </c>
      <c r="D276" s="237" t="s">
        <v>228</v>
      </c>
      <c r="E276" s="238">
        <v>1</v>
      </c>
      <c r="F276" s="239"/>
      <c r="G276" s="240">
        <f>ROUND(E276*F276,2)</f>
        <v>0</v>
      </c>
      <c r="H276" s="239"/>
      <c r="I276" s="240">
        <f>ROUND(E276*H276,2)</f>
        <v>0</v>
      </c>
      <c r="J276" s="239"/>
      <c r="K276" s="240">
        <f>ROUND(E276*J276,2)</f>
        <v>0</v>
      </c>
      <c r="L276" s="240">
        <v>12</v>
      </c>
      <c r="M276" s="240">
        <f>G276*(1+L276/100)</f>
        <v>0</v>
      </c>
      <c r="N276" s="238">
        <v>0</v>
      </c>
      <c r="O276" s="238">
        <f>ROUND(E276*N276,2)</f>
        <v>0</v>
      </c>
      <c r="P276" s="238">
        <v>0</v>
      </c>
      <c r="Q276" s="238">
        <f>ROUND(E276*P276,2)</f>
        <v>0</v>
      </c>
      <c r="R276" s="240"/>
      <c r="S276" s="240" t="s">
        <v>229</v>
      </c>
      <c r="T276" s="241" t="s">
        <v>208</v>
      </c>
      <c r="U276" s="224">
        <v>0</v>
      </c>
      <c r="V276" s="224">
        <f>ROUND(E276*U276,2)</f>
        <v>0</v>
      </c>
      <c r="W276" s="224"/>
      <c r="X276" s="224" t="s">
        <v>238</v>
      </c>
      <c r="Y276" s="224" t="s">
        <v>210</v>
      </c>
      <c r="Z276" s="214"/>
      <c r="AA276" s="214"/>
      <c r="AB276" s="214"/>
      <c r="AC276" s="214"/>
      <c r="AD276" s="214"/>
      <c r="AE276" s="214"/>
      <c r="AF276" s="214"/>
      <c r="AG276" s="214" t="s">
        <v>315</v>
      </c>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2" x14ac:dyDescent="0.2">
      <c r="A277" s="221"/>
      <c r="B277" s="222"/>
      <c r="C277" s="247" t="s">
        <v>483</v>
      </c>
      <c r="D277" s="242"/>
      <c r="E277" s="242"/>
      <c r="F277" s="242"/>
      <c r="G277" s="242"/>
      <c r="H277" s="224"/>
      <c r="I277" s="224"/>
      <c r="J277" s="224"/>
      <c r="K277" s="224"/>
      <c r="L277" s="224"/>
      <c r="M277" s="224"/>
      <c r="N277" s="223"/>
      <c r="O277" s="223"/>
      <c r="P277" s="223"/>
      <c r="Q277" s="223"/>
      <c r="R277" s="224"/>
      <c r="S277" s="224"/>
      <c r="T277" s="224"/>
      <c r="U277" s="224"/>
      <c r="V277" s="224"/>
      <c r="W277" s="224"/>
      <c r="X277" s="224"/>
      <c r="Y277" s="224"/>
      <c r="Z277" s="214"/>
      <c r="AA277" s="214"/>
      <c r="AB277" s="214"/>
      <c r="AC277" s="214"/>
      <c r="AD277" s="214"/>
      <c r="AE277" s="214"/>
      <c r="AF277" s="214"/>
      <c r="AG277" s="214" t="s">
        <v>213</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x14ac:dyDescent="0.2">
      <c r="A278" s="228" t="s">
        <v>202</v>
      </c>
      <c r="B278" s="229" t="s">
        <v>162</v>
      </c>
      <c r="C278" s="245" t="s">
        <v>163</v>
      </c>
      <c r="D278" s="230"/>
      <c r="E278" s="231"/>
      <c r="F278" s="232"/>
      <c r="G278" s="232">
        <f>SUMIF(AG279:AG280,"&lt;&gt;NOR",G279:G280)</f>
        <v>0</v>
      </c>
      <c r="H278" s="232"/>
      <c r="I278" s="232">
        <f>SUM(I279:I280)</f>
        <v>0</v>
      </c>
      <c r="J278" s="232"/>
      <c r="K278" s="232">
        <f>SUM(K279:K280)</f>
        <v>0</v>
      </c>
      <c r="L278" s="232"/>
      <c r="M278" s="232">
        <f>SUM(M279:M280)</f>
        <v>0</v>
      </c>
      <c r="N278" s="231"/>
      <c r="O278" s="231">
        <f>SUM(O279:O280)</f>
        <v>0</v>
      </c>
      <c r="P278" s="231"/>
      <c r="Q278" s="231">
        <f>SUM(Q279:Q280)</f>
        <v>0</v>
      </c>
      <c r="R278" s="232"/>
      <c r="S278" s="232"/>
      <c r="T278" s="233"/>
      <c r="U278" s="227"/>
      <c r="V278" s="227">
        <f>SUM(V279:V280)</f>
        <v>0</v>
      </c>
      <c r="W278" s="227"/>
      <c r="X278" s="227"/>
      <c r="Y278" s="227"/>
      <c r="AG278" t="s">
        <v>203</v>
      </c>
    </row>
    <row r="279" spans="1:60" ht="33.75" outlineLevel="1" x14ac:dyDescent="0.2">
      <c r="A279" s="235">
        <v>30</v>
      </c>
      <c r="B279" s="236" t="s">
        <v>484</v>
      </c>
      <c r="C279" s="246" t="s">
        <v>485</v>
      </c>
      <c r="D279" s="237" t="s">
        <v>347</v>
      </c>
      <c r="E279" s="238">
        <v>8.8350000000000009</v>
      </c>
      <c r="F279" s="239"/>
      <c r="G279" s="240">
        <f>ROUND(E279*F279,2)</f>
        <v>0</v>
      </c>
      <c r="H279" s="239"/>
      <c r="I279" s="240">
        <f>ROUND(E279*H279,2)</f>
        <v>0</v>
      </c>
      <c r="J279" s="239"/>
      <c r="K279" s="240">
        <f>ROUND(E279*J279,2)</f>
        <v>0</v>
      </c>
      <c r="L279" s="240">
        <v>12</v>
      </c>
      <c r="M279" s="240">
        <f>G279*(1+L279/100)</f>
        <v>0</v>
      </c>
      <c r="N279" s="238">
        <v>0</v>
      </c>
      <c r="O279" s="238">
        <f>ROUND(E279*N279,2)</f>
        <v>0</v>
      </c>
      <c r="P279" s="238">
        <v>0</v>
      </c>
      <c r="Q279" s="238">
        <f>ROUND(E279*P279,2)</f>
        <v>0</v>
      </c>
      <c r="R279" s="240"/>
      <c r="S279" s="240" t="s">
        <v>236</v>
      </c>
      <c r="T279" s="241" t="s">
        <v>237</v>
      </c>
      <c r="U279" s="224">
        <v>0</v>
      </c>
      <c r="V279" s="224">
        <f>ROUND(E279*U279,2)</f>
        <v>0</v>
      </c>
      <c r="W279" s="224"/>
      <c r="X279" s="224" t="s">
        <v>238</v>
      </c>
      <c r="Y279" s="224" t="s">
        <v>210</v>
      </c>
      <c r="Z279" s="214"/>
      <c r="AA279" s="214"/>
      <c r="AB279" s="214"/>
      <c r="AC279" s="214"/>
      <c r="AD279" s="214"/>
      <c r="AE279" s="214"/>
      <c r="AF279" s="214"/>
      <c r="AG279" s="214" t="s">
        <v>239</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2" x14ac:dyDescent="0.2">
      <c r="A280" s="221"/>
      <c r="B280" s="222"/>
      <c r="C280" s="247" t="s">
        <v>486</v>
      </c>
      <c r="D280" s="242"/>
      <c r="E280" s="242"/>
      <c r="F280" s="242"/>
      <c r="G280" s="242"/>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213</v>
      </c>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x14ac:dyDescent="0.2">
      <c r="A281" s="228" t="s">
        <v>202</v>
      </c>
      <c r="B281" s="229" t="s">
        <v>170</v>
      </c>
      <c r="C281" s="245" t="s">
        <v>171</v>
      </c>
      <c r="D281" s="230"/>
      <c r="E281" s="231"/>
      <c r="F281" s="232"/>
      <c r="G281" s="232">
        <f>SUMIF(AG282:AG373,"&lt;&gt;NOR",G282:G373)</f>
        <v>0</v>
      </c>
      <c r="H281" s="232"/>
      <c r="I281" s="232">
        <f>SUM(I282:I373)</f>
        <v>0</v>
      </c>
      <c r="J281" s="232"/>
      <c r="K281" s="232">
        <f>SUM(K282:K373)</f>
        <v>0</v>
      </c>
      <c r="L281" s="232"/>
      <c r="M281" s="232">
        <f>SUM(M282:M373)</f>
        <v>0</v>
      </c>
      <c r="N281" s="231"/>
      <c r="O281" s="231">
        <f>SUM(O282:O373)</f>
        <v>0.2</v>
      </c>
      <c r="P281" s="231"/>
      <c r="Q281" s="231">
        <f>SUM(Q282:Q373)</f>
        <v>0.01</v>
      </c>
      <c r="R281" s="232"/>
      <c r="S281" s="232"/>
      <c r="T281" s="233"/>
      <c r="U281" s="227"/>
      <c r="V281" s="227">
        <f>SUM(V282:V373)</f>
        <v>0</v>
      </c>
      <c r="W281" s="227"/>
      <c r="X281" s="227"/>
      <c r="Y281" s="227"/>
      <c r="AG281" t="s">
        <v>203</v>
      </c>
    </row>
    <row r="282" spans="1:60" outlineLevel="1" x14ac:dyDescent="0.2">
      <c r="A282" s="235">
        <v>31</v>
      </c>
      <c r="B282" s="236" t="s">
        <v>487</v>
      </c>
      <c r="C282" s="246" t="s">
        <v>488</v>
      </c>
      <c r="D282" s="237" t="s">
        <v>235</v>
      </c>
      <c r="E282" s="238">
        <v>599.71500000000003</v>
      </c>
      <c r="F282" s="239"/>
      <c r="G282" s="240">
        <f>ROUND(E282*F282,2)</f>
        <v>0</v>
      </c>
      <c r="H282" s="239"/>
      <c r="I282" s="240">
        <f>ROUND(E282*H282,2)</f>
        <v>0</v>
      </c>
      <c r="J282" s="239"/>
      <c r="K282" s="240">
        <f>ROUND(E282*J282,2)</f>
        <v>0</v>
      </c>
      <c r="L282" s="240">
        <v>12</v>
      </c>
      <c r="M282" s="240">
        <f>G282*(1+L282/100)</f>
        <v>0</v>
      </c>
      <c r="N282" s="238">
        <v>0</v>
      </c>
      <c r="O282" s="238">
        <f>ROUND(E282*N282,2)</f>
        <v>0</v>
      </c>
      <c r="P282" s="238">
        <v>0</v>
      </c>
      <c r="Q282" s="238">
        <f>ROUND(E282*P282,2)</f>
        <v>0</v>
      </c>
      <c r="R282" s="240"/>
      <c r="S282" s="240" t="s">
        <v>236</v>
      </c>
      <c r="T282" s="241" t="s">
        <v>237</v>
      </c>
      <c r="U282" s="224">
        <v>0</v>
      </c>
      <c r="V282" s="224">
        <f>ROUND(E282*U282,2)</f>
        <v>0</v>
      </c>
      <c r="W282" s="224"/>
      <c r="X282" s="224" t="s">
        <v>238</v>
      </c>
      <c r="Y282" s="224" t="s">
        <v>210</v>
      </c>
      <c r="Z282" s="214"/>
      <c r="AA282" s="214"/>
      <c r="AB282" s="214"/>
      <c r="AC282" s="214"/>
      <c r="AD282" s="214"/>
      <c r="AE282" s="214"/>
      <c r="AF282" s="214"/>
      <c r="AG282" s="214" t="s">
        <v>319</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2" x14ac:dyDescent="0.2">
      <c r="A283" s="221"/>
      <c r="B283" s="222"/>
      <c r="C283" s="249" t="s">
        <v>489</v>
      </c>
      <c r="D283" s="225"/>
      <c r="E283" s="226"/>
      <c r="F283" s="224"/>
      <c r="G283" s="224"/>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222</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3" x14ac:dyDescent="0.2">
      <c r="A284" s="221"/>
      <c r="B284" s="222"/>
      <c r="C284" s="249" t="s">
        <v>490</v>
      </c>
      <c r="D284" s="225"/>
      <c r="E284" s="226"/>
      <c r="F284" s="224"/>
      <c r="G284" s="224"/>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222</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3" x14ac:dyDescent="0.2">
      <c r="A285" s="221"/>
      <c r="B285" s="222"/>
      <c r="C285" s="249" t="s">
        <v>791</v>
      </c>
      <c r="D285" s="225"/>
      <c r="E285" s="226"/>
      <c r="F285" s="224"/>
      <c r="G285" s="224"/>
      <c r="H285" s="224"/>
      <c r="I285" s="224"/>
      <c r="J285" s="224"/>
      <c r="K285" s="224"/>
      <c r="L285" s="224"/>
      <c r="M285" s="224"/>
      <c r="N285" s="223"/>
      <c r="O285" s="223"/>
      <c r="P285" s="223"/>
      <c r="Q285" s="223"/>
      <c r="R285" s="224"/>
      <c r="S285" s="224"/>
      <c r="T285" s="224"/>
      <c r="U285" s="224"/>
      <c r="V285" s="224"/>
      <c r="W285" s="224"/>
      <c r="X285" s="224"/>
      <c r="Y285" s="224"/>
      <c r="Z285" s="214"/>
      <c r="AA285" s="214"/>
      <c r="AB285" s="214"/>
      <c r="AC285" s="214"/>
      <c r="AD285" s="214"/>
      <c r="AE285" s="214"/>
      <c r="AF285" s="214"/>
      <c r="AG285" s="214" t="s">
        <v>222</v>
      </c>
      <c r="AH285" s="214">
        <v>0</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x14ac:dyDescent="0.2">
      <c r="A286" s="221"/>
      <c r="B286" s="222"/>
      <c r="C286" s="249" t="s">
        <v>492</v>
      </c>
      <c r="D286" s="225"/>
      <c r="E286" s="226"/>
      <c r="F286" s="224"/>
      <c r="G286" s="22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222</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3" x14ac:dyDescent="0.2">
      <c r="A287" s="221"/>
      <c r="B287" s="222"/>
      <c r="C287" s="249" t="s">
        <v>792</v>
      </c>
      <c r="D287" s="225"/>
      <c r="E287" s="226"/>
      <c r="F287" s="224"/>
      <c r="G287" s="224"/>
      <c r="H287" s="224"/>
      <c r="I287" s="224"/>
      <c r="J287" s="224"/>
      <c r="K287" s="224"/>
      <c r="L287" s="224"/>
      <c r="M287" s="224"/>
      <c r="N287" s="223"/>
      <c r="O287" s="223"/>
      <c r="P287" s="223"/>
      <c r="Q287" s="223"/>
      <c r="R287" s="224"/>
      <c r="S287" s="224"/>
      <c r="T287" s="224"/>
      <c r="U287" s="224"/>
      <c r="V287" s="224"/>
      <c r="W287" s="224"/>
      <c r="X287" s="224"/>
      <c r="Y287" s="224"/>
      <c r="Z287" s="214"/>
      <c r="AA287" s="214"/>
      <c r="AB287" s="214"/>
      <c r="AC287" s="214"/>
      <c r="AD287" s="214"/>
      <c r="AE287" s="214"/>
      <c r="AF287" s="214"/>
      <c r="AG287" s="214" t="s">
        <v>222</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x14ac:dyDescent="0.2">
      <c r="A288" s="221"/>
      <c r="B288" s="222"/>
      <c r="C288" s="249" t="s">
        <v>494</v>
      </c>
      <c r="D288" s="225"/>
      <c r="E288" s="226"/>
      <c r="F288" s="224"/>
      <c r="G288" s="224"/>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222</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49" t="s">
        <v>793</v>
      </c>
      <c r="D289" s="225"/>
      <c r="E289" s="226"/>
      <c r="F289" s="224"/>
      <c r="G289" s="224"/>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222</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3" x14ac:dyDescent="0.2">
      <c r="A290" s="221"/>
      <c r="B290" s="222"/>
      <c r="C290" s="249" t="s">
        <v>496</v>
      </c>
      <c r="D290" s="225"/>
      <c r="E290" s="226"/>
      <c r="F290" s="224"/>
      <c r="G290" s="224"/>
      <c r="H290" s="224"/>
      <c r="I290" s="224"/>
      <c r="J290" s="224"/>
      <c r="K290" s="224"/>
      <c r="L290" s="224"/>
      <c r="M290" s="224"/>
      <c r="N290" s="223"/>
      <c r="O290" s="223"/>
      <c r="P290" s="223"/>
      <c r="Q290" s="223"/>
      <c r="R290" s="224"/>
      <c r="S290" s="224"/>
      <c r="T290" s="224"/>
      <c r="U290" s="224"/>
      <c r="V290" s="224"/>
      <c r="W290" s="224"/>
      <c r="X290" s="224"/>
      <c r="Y290" s="224"/>
      <c r="Z290" s="214"/>
      <c r="AA290" s="214"/>
      <c r="AB290" s="214"/>
      <c r="AC290" s="214"/>
      <c r="AD290" s="214"/>
      <c r="AE290" s="214"/>
      <c r="AF290" s="214"/>
      <c r="AG290" s="214" t="s">
        <v>222</v>
      </c>
      <c r="AH290" s="214">
        <v>0</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3" x14ac:dyDescent="0.2">
      <c r="A291" s="221"/>
      <c r="B291" s="222"/>
      <c r="C291" s="249" t="s">
        <v>794</v>
      </c>
      <c r="D291" s="225"/>
      <c r="E291" s="226"/>
      <c r="F291" s="224"/>
      <c r="G291" s="224"/>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222</v>
      </c>
      <c r="AH291" s="214">
        <v>0</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3" x14ac:dyDescent="0.2">
      <c r="A292" s="221"/>
      <c r="B292" s="222"/>
      <c r="C292" s="249" t="s">
        <v>498</v>
      </c>
      <c r="D292" s="225"/>
      <c r="E292" s="226"/>
      <c r="F292" s="224"/>
      <c r="G292" s="224"/>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222</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x14ac:dyDescent="0.2">
      <c r="A293" s="221"/>
      <c r="B293" s="222"/>
      <c r="C293" s="249" t="s">
        <v>795</v>
      </c>
      <c r="D293" s="225"/>
      <c r="E293" s="226"/>
      <c r="F293" s="224"/>
      <c r="G293" s="224"/>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222</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3" x14ac:dyDescent="0.2">
      <c r="A294" s="221"/>
      <c r="B294" s="222"/>
      <c r="C294" s="249" t="s">
        <v>500</v>
      </c>
      <c r="D294" s="225"/>
      <c r="E294" s="226"/>
      <c r="F294" s="224"/>
      <c r="G294" s="224"/>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222</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3" x14ac:dyDescent="0.2">
      <c r="A295" s="221"/>
      <c r="B295" s="222"/>
      <c r="C295" s="249" t="s">
        <v>796</v>
      </c>
      <c r="D295" s="225"/>
      <c r="E295" s="226"/>
      <c r="F295" s="224"/>
      <c r="G295" s="224"/>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222</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3" x14ac:dyDescent="0.2">
      <c r="A296" s="221"/>
      <c r="B296" s="222"/>
      <c r="C296" s="249" t="s">
        <v>502</v>
      </c>
      <c r="D296" s="225"/>
      <c r="E296" s="226"/>
      <c r="F296" s="224"/>
      <c r="G296" s="224"/>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222</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3" x14ac:dyDescent="0.2">
      <c r="A297" s="221"/>
      <c r="B297" s="222"/>
      <c r="C297" s="249" t="s">
        <v>797</v>
      </c>
      <c r="D297" s="225"/>
      <c r="E297" s="226"/>
      <c r="F297" s="224"/>
      <c r="G297" s="224"/>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222</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3" x14ac:dyDescent="0.2">
      <c r="A298" s="221"/>
      <c r="B298" s="222"/>
      <c r="C298" s="249" t="s">
        <v>504</v>
      </c>
      <c r="D298" s="225"/>
      <c r="E298" s="226"/>
      <c r="F298" s="224"/>
      <c r="G298" s="224"/>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222</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3" x14ac:dyDescent="0.2">
      <c r="A299" s="221"/>
      <c r="B299" s="222"/>
      <c r="C299" s="249" t="s">
        <v>714</v>
      </c>
      <c r="D299" s="225"/>
      <c r="E299" s="226"/>
      <c r="F299" s="224"/>
      <c r="G299" s="224"/>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222</v>
      </c>
      <c r="AH299" s="214">
        <v>0</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3" x14ac:dyDescent="0.2">
      <c r="A300" s="221"/>
      <c r="B300" s="222"/>
      <c r="C300" s="249" t="s">
        <v>359</v>
      </c>
      <c r="D300" s="225"/>
      <c r="E300" s="226"/>
      <c r="F300" s="224"/>
      <c r="G300" s="224"/>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222</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3" x14ac:dyDescent="0.2">
      <c r="A301" s="221"/>
      <c r="B301" s="222"/>
      <c r="C301" s="249" t="s">
        <v>772</v>
      </c>
      <c r="D301" s="225"/>
      <c r="E301" s="226"/>
      <c r="F301" s="224"/>
      <c r="G301" s="224"/>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222</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3" x14ac:dyDescent="0.2">
      <c r="A302" s="221"/>
      <c r="B302" s="222"/>
      <c r="C302" s="249" t="s">
        <v>362</v>
      </c>
      <c r="D302" s="225"/>
      <c r="E302" s="226"/>
      <c r="F302" s="224"/>
      <c r="G302" s="224"/>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222</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3" x14ac:dyDescent="0.2">
      <c r="A303" s="221"/>
      <c r="B303" s="222"/>
      <c r="C303" s="249" t="s">
        <v>288</v>
      </c>
      <c r="D303" s="225"/>
      <c r="E303" s="226"/>
      <c r="F303" s="224"/>
      <c r="G303" s="224"/>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222</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3" x14ac:dyDescent="0.2">
      <c r="A304" s="221"/>
      <c r="B304" s="222"/>
      <c r="C304" s="249" t="s">
        <v>363</v>
      </c>
      <c r="D304" s="225"/>
      <c r="E304" s="226"/>
      <c r="F304" s="224"/>
      <c r="G304" s="224"/>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222</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3" x14ac:dyDescent="0.2">
      <c r="A305" s="221"/>
      <c r="B305" s="222"/>
      <c r="C305" s="249" t="s">
        <v>667</v>
      </c>
      <c r="D305" s="225"/>
      <c r="E305" s="226"/>
      <c r="F305" s="224"/>
      <c r="G305" s="224"/>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222</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3" x14ac:dyDescent="0.2">
      <c r="A306" s="221"/>
      <c r="B306" s="222"/>
      <c r="C306" s="249" t="s">
        <v>368</v>
      </c>
      <c r="D306" s="225"/>
      <c r="E306" s="226"/>
      <c r="F306" s="224"/>
      <c r="G306" s="22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222</v>
      </c>
      <c r="AH306" s="214">
        <v>0</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3" x14ac:dyDescent="0.2">
      <c r="A307" s="221"/>
      <c r="B307" s="222"/>
      <c r="C307" s="249" t="s">
        <v>668</v>
      </c>
      <c r="D307" s="225"/>
      <c r="E307" s="226"/>
      <c r="F307" s="224"/>
      <c r="G307" s="224"/>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222</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21"/>
      <c r="B308" s="222"/>
      <c r="C308" s="249" t="s">
        <v>367</v>
      </c>
      <c r="D308" s="225"/>
      <c r="E308" s="226"/>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222</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49" t="s">
        <v>669</v>
      </c>
      <c r="D309" s="225"/>
      <c r="E309" s="226"/>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222</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49" t="s">
        <v>367</v>
      </c>
      <c r="D310" s="225"/>
      <c r="E310" s="226"/>
      <c r="F310" s="224"/>
      <c r="G310" s="224"/>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222</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49" t="s">
        <v>670</v>
      </c>
      <c r="D311" s="225"/>
      <c r="E311" s="226"/>
      <c r="F311" s="224"/>
      <c r="G311" s="224"/>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222</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x14ac:dyDescent="0.2">
      <c r="A312" s="221"/>
      <c r="B312" s="222"/>
      <c r="C312" s="249" t="s">
        <v>364</v>
      </c>
      <c r="D312" s="225"/>
      <c r="E312" s="226"/>
      <c r="F312" s="224"/>
      <c r="G312" s="224"/>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222</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
      <c r="A313" s="221"/>
      <c r="B313" s="222"/>
      <c r="C313" s="249" t="s">
        <v>671</v>
      </c>
      <c r="D313" s="225"/>
      <c r="E313" s="226"/>
      <c r="F313" s="224"/>
      <c r="G313" s="224"/>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222</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49" t="s">
        <v>364</v>
      </c>
      <c r="D314" s="225"/>
      <c r="E314" s="226"/>
      <c r="F314" s="224"/>
      <c r="G314" s="224"/>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222</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x14ac:dyDescent="0.2">
      <c r="A315" s="221"/>
      <c r="B315" s="222"/>
      <c r="C315" s="249" t="s">
        <v>672</v>
      </c>
      <c r="D315" s="225"/>
      <c r="E315" s="226"/>
      <c r="F315" s="224"/>
      <c r="G315" s="224"/>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222</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3" x14ac:dyDescent="0.2">
      <c r="A316" s="221"/>
      <c r="B316" s="222"/>
      <c r="C316" s="249" t="s">
        <v>369</v>
      </c>
      <c r="D316" s="225"/>
      <c r="E316" s="226"/>
      <c r="F316" s="224"/>
      <c r="G316" s="224"/>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222</v>
      </c>
      <c r="AH316" s="214">
        <v>0</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3" x14ac:dyDescent="0.2">
      <c r="A317" s="221"/>
      <c r="B317" s="222"/>
      <c r="C317" s="249" t="s">
        <v>773</v>
      </c>
      <c r="D317" s="225"/>
      <c r="E317" s="226"/>
      <c r="F317" s="224"/>
      <c r="G317" s="22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222</v>
      </c>
      <c r="AH317" s="214">
        <v>0</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3" x14ac:dyDescent="0.2">
      <c r="A318" s="221"/>
      <c r="B318" s="222"/>
      <c r="C318" s="249" t="s">
        <v>370</v>
      </c>
      <c r="D318" s="225"/>
      <c r="E318" s="226"/>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222</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49" t="s">
        <v>674</v>
      </c>
      <c r="D319" s="225"/>
      <c r="E319" s="226"/>
      <c r="F319" s="224"/>
      <c r="G319" s="224"/>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222</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49" t="s">
        <v>360</v>
      </c>
      <c r="D320" s="225"/>
      <c r="E320" s="226"/>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222</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21"/>
      <c r="B321" s="222"/>
      <c r="C321" s="249" t="s">
        <v>774</v>
      </c>
      <c r="D321" s="225"/>
      <c r="E321" s="226"/>
      <c r="F321" s="224"/>
      <c r="G321" s="224"/>
      <c r="H321" s="224"/>
      <c r="I321" s="224"/>
      <c r="J321" s="224"/>
      <c r="K321" s="224"/>
      <c r="L321" s="224"/>
      <c r="M321" s="224"/>
      <c r="N321" s="223"/>
      <c r="O321" s="223"/>
      <c r="P321" s="223"/>
      <c r="Q321" s="223"/>
      <c r="R321" s="224"/>
      <c r="S321" s="224"/>
      <c r="T321" s="224"/>
      <c r="U321" s="224"/>
      <c r="V321" s="224"/>
      <c r="W321" s="224"/>
      <c r="X321" s="224"/>
      <c r="Y321" s="224"/>
      <c r="Z321" s="214"/>
      <c r="AA321" s="214"/>
      <c r="AB321" s="214"/>
      <c r="AC321" s="214"/>
      <c r="AD321" s="214"/>
      <c r="AE321" s="214"/>
      <c r="AF321" s="214"/>
      <c r="AG321" s="214" t="s">
        <v>222</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49" t="s">
        <v>361</v>
      </c>
      <c r="D322" s="225"/>
      <c r="E322" s="226"/>
      <c r="F322" s="224"/>
      <c r="G322" s="224"/>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222</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3" x14ac:dyDescent="0.2">
      <c r="A323" s="221"/>
      <c r="B323" s="222"/>
      <c r="C323" s="249" t="s">
        <v>775</v>
      </c>
      <c r="D323" s="225"/>
      <c r="E323" s="226"/>
      <c r="F323" s="224"/>
      <c r="G323" s="224"/>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222</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x14ac:dyDescent="0.2">
      <c r="A324" s="221"/>
      <c r="B324" s="222"/>
      <c r="C324" s="249" t="s">
        <v>504</v>
      </c>
      <c r="D324" s="225"/>
      <c r="E324" s="226"/>
      <c r="F324" s="224"/>
      <c r="G324" s="22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222</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49" t="s">
        <v>798</v>
      </c>
      <c r="D325" s="225"/>
      <c r="E325" s="226">
        <v>599.72</v>
      </c>
      <c r="F325" s="224"/>
      <c r="G325" s="224"/>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222</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1" x14ac:dyDescent="0.2">
      <c r="A326" s="235">
        <v>32</v>
      </c>
      <c r="B326" s="236" t="s">
        <v>507</v>
      </c>
      <c r="C326" s="246" t="s">
        <v>508</v>
      </c>
      <c r="D326" s="237" t="s">
        <v>235</v>
      </c>
      <c r="E326" s="238">
        <v>447.06</v>
      </c>
      <c r="F326" s="239"/>
      <c r="G326" s="240">
        <f>ROUND(E326*F326,2)</f>
        <v>0</v>
      </c>
      <c r="H326" s="239"/>
      <c r="I326" s="240">
        <f>ROUND(E326*H326,2)</f>
        <v>0</v>
      </c>
      <c r="J326" s="239"/>
      <c r="K326" s="240">
        <f>ROUND(E326*J326,2)</f>
        <v>0</v>
      </c>
      <c r="L326" s="240">
        <v>12</v>
      </c>
      <c r="M326" s="240">
        <f>G326*(1+L326/100)</f>
        <v>0</v>
      </c>
      <c r="N326" s="238">
        <v>0</v>
      </c>
      <c r="O326" s="238">
        <f>ROUND(E326*N326,2)</f>
        <v>0</v>
      </c>
      <c r="P326" s="238">
        <v>3.0000000000000001E-5</v>
      </c>
      <c r="Q326" s="238">
        <f>ROUND(E326*P326,2)</f>
        <v>0.01</v>
      </c>
      <c r="R326" s="240"/>
      <c r="S326" s="240" t="s">
        <v>236</v>
      </c>
      <c r="T326" s="241" t="s">
        <v>237</v>
      </c>
      <c r="U326" s="224">
        <v>0</v>
      </c>
      <c r="V326" s="224">
        <f>ROUND(E326*U326,2)</f>
        <v>0</v>
      </c>
      <c r="W326" s="224"/>
      <c r="X326" s="224" t="s">
        <v>238</v>
      </c>
      <c r="Y326" s="224" t="s">
        <v>210</v>
      </c>
      <c r="Z326" s="214"/>
      <c r="AA326" s="214"/>
      <c r="AB326" s="214"/>
      <c r="AC326" s="214"/>
      <c r="AD326" s="214"/>
      <c r="AE326" s="214"/>
      <c r="AF326" s="214"/>
      <c r="AG326" s="214" t="s">
        <v>319</v>
      </c>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2" x14ac:dyDescent="0.2">
      <c r="A327" s="221"/>
      <c r="B327" s="222"/>
      <c r="C327" s="249" t="s">
        <v>509</v>
      </c>
      <c r="D327" s="225"/>
      <c r="E327" s="226"/>
      <c r="F327" s="224"/>
      <c r="G327" s="224"/>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222</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x14ac:dyDescent="0.2">
      <c r="A328" s="221"/>
      <c r="B328" s="222"/>
      <c r="C328" s="249" t="s">
        <v>490</v>
      </c>
      <c r="D328" s="225"/>
      <c r="E328" s="226"/>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222</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49" t="s">
        <v>791</v>
      </c>
      <c r="D329" s="225"/>
      <c r="E329" s="226"/>
      <c r="F329" s="224"/>
      <c r="G329" s="224"/>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222</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3" x14ac:dyDescent="0.2">
      <c r="A330" s="221"/>
      <c r="B330" s="222"/>
      <c r="C330" s="249" t="s">
        <v>492</v>
      </c>
      <c r="D330" s="225"/>
      <c r="E330" s="226"/>
      <c r="F330" s="224"/>
      <c r="G330" s="224"/>
      <c r="H330" s="224"/>
      <c r="I330" s="224"/>
      <c r="J330" s="224"/>
      <c r="K330" s="224"/>
      <c r="L330" s="224"/>
      <c r="M330" s="224"/>
      <c r="N330" s="223"/>
      <c r="O330" s="223"/>
      <c r="P330" s="223"/>
      <c r="Q330" s="223"/>
      <c r="R330" s="224"/>
      <c r="S330" s="224"/>
      <c r="T330" s="224"/>
      <c r="U330" s="224"/>
      <c r="V330" s="224"/>
      <c r="W330" s="224"/>
      <c r="X330" s="224"/>
      <c r="Y330" s="224"/>
      <c r="Z330" s="214"/>
      <c r="AA330" s="214"/>
      <c r="AB330" s="214"/>
      <c r="AC330" s="214"/>
      <c r="AD330" s="214"/>
      <c r="AE330" s="214"/>
      <c r="AF330" s="214"/>
      <c r="AG330" s="214" t="s">
        <v>222</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3" x14ac:dyDescent="0.2">
      <c r="A331" s="221"/>
      <c r="B331" s="222"/>
      <c r="C331" s="249" t="s">
        <v>792</v>
      </c>
      <c r="D331" s="225"/>
      <c r="E331" s="226"/>
      <c r="F331" s="224"/>
      <c r="G331" s="224"/>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222</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3" x14ac:dyDescent="0.2">
      <c r="A332" s="221"/>
      <c r="B332" s="222"/>
      <c r="C332" s="249" t="s">
        <v>494</v>
      </c>
      <c r="D332" s="225"/>
      <c r="E332" s="226"/>
      <c r="F332" s="224"/>
      <c r="G332" s="224"/>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222</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49" t="s">
        <v>793</v>
      </c>
      <c r="D333" s="225"/>
      <c r="E333" s="226"/>
      <c r="F333" s="224"/>
      <c r="G333" s="224"/>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222</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3" x14ac:dyDescent="0.2">
      <c r="A334" s="221"/>
      <c r="B334" s="222"/>
      <c r="C334" s="249" t="s">
        <v>496</v>
      </c>
      <c r="D334" s="225"/>
      <c r="E334" s="226"/>
      <c r="F334" s="224"/>
      <c r="G334" s="224"/>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222</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21"/>
      <c r="B335" s="222"/>
      <c r="C335" s="249" t="s">
        <v>794</v>
      </c>
      <c r="D335" s="225"/>
      <c r="E335" s="226"/>
      <c r="F335" s="224"/>
      <c r="G335" s="224"/>
      <c r="H335" s="224"/>
      <c r="I335" s="224"/>
      <c r="J335" s="224"/>
      <c r="K335" s="224"/>
      <c r="L335" s="224"/>
      <c r="M335" s="224"/>
      <c r="N335" s="223"/>
      <c r="O335" s="223"/>
      <c r="P335" s="223"/>
      <c r="Q335" s="223"/>
      <c r="R335" s="224"/>
      <c r="S335" s="224"/>
      <c r="T335" s="224"/>
      <c r="U335" s="224"/>
      <c r="V335" s="224"/>
      <c r="W335" s="224"/>
      <c r="X335" s="224"/>
      <c r="Y335" s="224"/>
      <c r="Z335" s="214"/>
      <c r="AA335" s="214"/>
      <c r="AB335" s="214"/>
      <c r="AC335" s="214"/>
      <c r="AD335" s="214"/>
      <c r="AE335" s="214"/>
      <c r="AF335" s="214"/>
      <c r="AG335" s="214" t="s">
        <v>222</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49" t="s">
        <v>498</v>
      </c>
      <c r="D336" s="225"/>
      <c r="E336" s="226"/>
      <c r="F336" s="224"/>
      <c r="G336" s="224"/>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222</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49" t="s">
        <v>795</v>
      </c>
      <c r="D337" s="225"/>
      <c r="E337" s="226"/>
      <c r="F337" s="224"/>
      <c r="G337" s="224"/>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222</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3" x14ac:dyDescent="0.2">
      <c r="A338" s="221"/>
      <c r="B338" s="222"/>
      <c r="C338" s="249" t="s">
        <v>500</v>
      </c>
      <c r="D338" s="225"/>
      <c r="E338" s="226"/>
      <c r="F338" s="224"/>
      <c r="G338" s="224"/>
      <c r="H338" s="224"/>
      <c r="I338" s="224"/>
      <c r="J338" s="224"/>
      <c r="K338" s="224"/>
      <c r="L338" s="224"/>
      <c r="M338" s="224"/>
      <c r="N338" s="223"/>
      <c r="O338" s="223"/>
      <c r="P338" s="223"/>
      <c r="Q338" s="223"/>
      <c r="R338" s="224"/>
      <c r="S338" s="224"/>
      <c r="T338" s="224"/>
      <c r="U338" s="224"/>
      <c r="V338" s="224"/>
      <c r="W338" s="224"/>
      <c r="X338" s="224"/>
      <c r="Y338" s="224"/>
      <c r="Z338" s="214"/>
      <c r="AA338" s="214"/>
      <c r="AB338" s="214"/>
      <c r="AC338" s="214"/>
      <c r="AD338" s="214"/>
      <c r="AE338" s="214"/>
      <c r="AF338" s="214"/>
      <c r="AG338" s="214" t="s">
        <v>222</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3" x14ac:dyDescent="0.2">
      <c r="A339" s="221"/>
      <c r="B339" s="222"/>
      <c r="C339" s="249" t="s">
        <v>796</v>
      </c>
      <c r="D339" s="225"/>
      <c r="E339" s="226"/>
      <c r="F339" s="224"/>
      <c r="G339" s="224"/>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222</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49" t="s">
        <v>502</v>
      </c>
      <c r="D340" s="225"/>
      <c r="E340" s="226"/>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222</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49" t="s">
        <v>797</v>
      </c>
      <c r="D341" s="225"/>
      <c r="E341" s="226"/>
      <c r="F341" s="224"/>
      <c r="G341" s="224"/>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222</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3" x14ac:dyDescent="0.2">
      <c r="A342" s="221"/>
      <c r="B342" s="222"/>
      <c r="C342" s="249" t="s">
        <v>799</v>
      </c>
      <c r="D342" s="225"/>
      <c r="E342" s="226">
        <v>447.06</v>
      </c>
      <c r="F342" s="224"/>
      <c r="G342" s="224"/>
      <c r="H342" s="224"/>
      <c r="I342" s="224"/>
      <c r="J342" s="224"/>
      <c r="K342" s="224"/>
      <c r="L342" s="224"/>
      <c r="M342" s="224"/>
      <c r="N342" s="223"/>
      <c r="O342" s="223"/>
      <c r="P342" s="223"/>
      <c r="Q342" s="223"/>
      <c r="R342" s="224"/>
      <c r="S342" s="224"/>
      <c r="T342" s="224"/>
      <c r="U342" s="224"/>
      <c r="V342" s="224"/>
      <c r="W342" s="224"/>
      <c r="X342" s="224"/>
      <c r="Y342" s="224"/>
      <c r="Z342" s="214"/>
      <c r="AA342" s="214"/>
      <c r="AB342" s="214"/>
      <c r="AC342" s="214"/>
      <c r="AD342" s="214"/>
      <c r="AE342" s="214"/>
      <c r="AF342" s="214"/>
      <c r="AG342" s="214" t="s">
        <v>222</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1" x14ac:dyDescent="0.2">
      <c r="A343" s="235">
        <v>33</v>
      </c>
      <c r="B343" s="236" t="s">
        <v>518</v>
      </c>
      <c r="C343" s="246" t="s">
        <v>519</v>
      </c>
      <c r="D343" s="237" t="s">
        <v>235</v>
      </c>
      <c r="E343" s="238">
        <v>491.76600000000002</v>
      </c>
      <c r="F343" s="239"/>
      <c r="G343" s="240">
        <f>ROUND(E343*F343,2)</f>
        <v>0</v>
      </c>
      <c r="H343" s="239"/>
      <c r="I343" s="240">
        <f>ROUND(E343*H343,2)</f>
        <v>0</v>
      </c>
      <c r="J343" s="239"/>
      <c r="K343" s="240">
        <f>ROUND(E343*J343,2)</f>
        <v>0</v>
      </c>
      <c r="L343" s="240">
        <v>12</v>
      </c>
      <c r="M343" s="240">
        <f>G343*(1+L343/100)</f>
        <v>0</v>
      </c>
      <c r="N343" s="238">
        <v>0</v>
      </c>
      <c r="O343" s="238">
        <f>ROUND(E343*N343,2)</f>
        <v>0</v>
      </c>
      <c r="P343" s="238">
        <v>0</v>
      </c>
      <c r="Q343" s="238">
        <f>ROUND(E343*P343,2)</f>
        <v>0</v>
      </c>
      <c r="R343" s="240"/>
      <c r="S343" s="240" t="s">
        <v>236</v>
      </c>
      <c r="T343" s="241" t="s">
        <v>237</v>
      </c>
      <c r="U343" s="224">
        <v>0</v>
      </c>
      <c r="V343" s="224">
        <f>ROUND(E343*U343,2)</f>
        <v>0</v>
      </c>
      <c r="W343" s="224"/>
      <c r="X343" s="224" t="s">
        <v>408</v>
      </c>
      <c r="Y343" s="224" t="s">
        <v>210</v>
      </c>
      <c r="Z343" s="214"/>
      <c r="AA343" s="214"/>
      <c r="AB343" s="214"/>
      <c r="AC343" s="214"/>
      <c r="AD343" s="214"/>
      <c r="AE343" s="214"/>
      <c r="AF343" s="214"/>
      <c r="AG343" s="214" t="s">
        <v>409</v>
      </c>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2" x14ac:dyDescent="0.2">
      <c r="A344" s="221"/>
      <c r="B344" s="222"/>
      <c r="C344" s="249" t="s">
        <v>800</v>
      </c>
      <c r="D344" s="225"/>
      <c r="E344" s="226"/>
      <c r="F344" s="224"/>
      <c r="G344" s="224"/>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222</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3" x14ac:dyDescent="0.2">
      <c r="A345" s="221"/>
      <c r="B345" s="222"/>
      <c r="C345" s="249" t="s">
        <v>801</v>
      </c>
      <c r="D345" s="225"/>
      <c r="E345" s="226">
        <v>491.77</v>
      </c>
      <c r="F345" s="224"/>
      <c r="G345" s="224"/>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222</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ht="22.5" outlineLevel="1" x14ac:dyDescent="0.2">
      <c r="A346" s="235">
        <v>34</v>
      </c>
      <c r="B346" s="236" t="s">
        <v>522</v>
      </c>
      <c r="C346" s="246" t="s">
        <v>523</v>
      </c>
      <c r="D346" s="237" t="s">
        <v>235</v>
      </c>
      <c r="E346" s="238">
        <v>152.655</v>
      </c>
      <c r="F346" s="239"/>
      <c r="G346" s="240">
        <f>ROUND(E346*F346,2)</f>
        <v>0</v>
      </c>
      <c r="H346" s="239"/>
      <c r="I346" s="240">
        <f>ROUND(E346*H346,2)</f>
        <v>0</v>
      </c>
      <c r="J346" s="239"/>
      <c r="K346" s="240">
        <f>ROUND(E346*J346,2)</f>
        <v>0</v>
      </c>
      <c r="L346" s="240">
        <v>12</v>
      </c>
      <c r="M346" s="240">
        <f>G346*(1+L346/100)</f>
        <v>0</v>
      </c>
      <c r="N346" s="238">
        <v>2.0000000000000001E-4</v>
      </c>
      <c r="O346" s="238">
        <f>ROUND(E346*N346,2)</f>
        <v>0.03</v>
      </c>
      <c r="P346" s="238">
        <v>0</v>
      </c>
      <c r="Q346" s="238">
        <f>ROUND(E346*P346,2)</f>
        <v>0</v>
      </c>
      <c r="R346" s="240"/>
      <c r="S346" s="240" t="s">
        <v>236</v>
      </c>
      <c r="T346" s="241" t="s">
        <v>237</v>
      </c>
      <c r="U346" s="224">
        <v>0</v>
      </c>
      <c r="V346" s="224">
        <f>ROUND(E346*U346,2)</f>
        <v>0</v>
      </c>
      <c r="W346" s="224"/>
      <c r="X346" s="224" t="s">
        <v>238</v>
      </c>
      <c r="Y346" s="224" t="s">
        <v>210</v>
      </c>
      <c r="Z346" s="214"/>
      <c r="AA346" s="214"/>
      <c r="AB346" s="214"/>
      <c r="AC346" s="214"/>
      <c r="AD346" s="214"/>
      <c r="AE346" s="214"/>
      <c r="AF346" s="214"/>
      <c r="AG346" s="214" t="s">
        <v>319</v>
      </c>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2" x14ac:dyDescent="0.2">
      <c r="A347" s="221"/>
      <c r="B347" s="222"/>
      <c r="C347" s="249" t="s">
        <v>524</v>
      </c>
      <c r="D347" s="225"/>
      <c r="E347" s="226"/>
      <c r="F347" s="224"/>
      <c r="G347" s="224"/>
      <c r="H347" s="224"/>
      <c r="I347" s="224"/>
      <c r="J347" s="224"/>
      <c r="K347" s="224"/>
      <c r="L347" s="224"/>
      <c r="M347" s="224"/>
      <c r="N347" s="223"/>
      <c r="O347" s="223"/>
      <c r="P347" s="223"/>
      <c r="Q347" s="223"/>
      <c r="R347" s="224"/>
      <c r="S347" s="224"/>
      <c r="T347" s="224"/>
      <c r="U347" s="224"/>
      <c r="V347" s="224"/>
      <c r="W347" s="224"/>
      <c r="X347" s="224"/>
      <c r="Y347" s="224"/>
      <c r="Z347" s="214"/>
      <c r="AA347" s="214"/>
      <c r="AB347" s="214"/>
      <c r="AC347" s="214"/>
      <c r="AD347" s="214"/>
      <c r="AE347" s="214"/>
      <c r="AF347" s="214"/>
      <c r="AG347" s="214" t="s">
        <v>222</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3" x14ac:dyDescent="0.2">
      <c r="A348" s="221"/>
      <c r="B348" s="222"/>
      <c r="C348" s="249" t="s">
        <v>359</v>
      </c>
      <c r="D348" s="225"/>
      <c r="E348" s="226"/>
      <c r="F348" s="224"/>
      <c r="G348" s="224"/>
      <c r="H348" s="224"/>
      <c r="I348" s="224"/>
      <c r="J348" s="224"/>
      <c r="K348" s="224"/>
      <c r="L348" s="224"/>
      <c r="M348" s="224"/>
      <c r="N348" s="223"/>
      <c r="O348" s="223"/>
      <c r="P348" s="223"/>
      <c r="Q348" s="223"/>
      <c r="R348" s="224"/>
      <c r="S348" s="224"/>
      <c r="T348" s="224"/>
      <c r="U348" s="224"/>
      <c r="V348" s="224"/>
      <c r="W348" s="224"/>
      <c r="X348" s="224"/>
      <c r="Y348" s="224"/>
      <c r="Z348" s="214"/>
      <c r="AA348" s="214"/>
      <c r="AB348" s="214"/>
      <c r="AC348" s="214"/>
      <c r="AD348" s="214"/>
      <c r="AE348" s="214"/>
      <c r="AF348" s="214"/>
      <c r="AG348" s="214" t="s">
        <v>222</v>
      </c>
      <c r="AH348" s="214">
        <v>0</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3" x14ac:dyDescent="0.2">
      <c r="A349" s="221"/>
      <c r="B349" s="222"/>
      <c r="C349" s="249" t="s">
        <v>772</v>
      </c>
      <c r="D349" s="225"/>
      <c r="E349" s="226"/>
      <c r="F349" s="224"/>
      <c r="G349" s="22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222</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3" x14ac:dyDescent="0.2">
      <c r="A350" s="221"/>
      <c r="B350" s="222"/>
      <c r="C350" s="249" t="s">
        <v>362</v>
      </c>
      <c r="D350" s="225"/>
      <c r="E350" s="226"/>
      <c r="F350" s="224"/>
      <c r="G350" s="224"/>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222</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3" x14ac:dyDescent="0.2">
      <c r="A351" s="221"/>
      <c r="B351" s="222"/>
      <c r="C351" s="249" t="s">
        <v>288</v>
      </c>
      <c r="D351" s="225"/>
      <c r="E351" s="226"/>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222</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3" x14ac:dyDescent="0.2">
      <c r="A352" s="221"/>
      <c r="B352" s="222"/>
      <c r="C352" s="249" t="s">
        <v>363</v>
      </c>
      <c r="D352" s="225"/>
      <c r="E352" s="226"/>
      <c r="F352" s="224"/>
      <c r="G352" s="22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222</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49" t="s">
        <v>667</v>
      </c>
      <c r="D353" s="225"/>
      <c r="E353" s="226"/>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222</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49" t="s">
        <v>368</v>
      </c>
      <c r="D354" s="225"/>
      <c r="E354" s="226"/>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222</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49" t="s">
        <v>668</v>
      </c>
      <c r="D355" s="225"/>
      <c r="E355" s="226"/>
      <c r="F355" s="224"/>
      <c r="G355" s="224"/>
      <c r="H355" s="224"/>
      <c r="I355" s="224"/>
      <c r="J355" s="224"/>
      <c r="K355" s="224"/>
      <c r="L355" s="224"/>
      <c r="M355" s="224"/>
      <c r="N355" s="223"/>
      <c r="O355" s="223"/>
      <c r="P355" s="223"/>
      <c r="Q355" s="223"/>
      <c r="R355" s="224"/>
      <c r="S355" s="224"/>
      <c r="T355" s="224"/>
      <c r="U355" s="224"/>
      <c r="V355" s="224"/>
      <c r="W355" s="224"/>
      <c r="X355" s="224"/>
      <c r="Y355" s="224"/>
      <c r="Z355" s="214"/>
      <c r="AA355" s="214"/>
      <c r="AB355" s="214"/>
      <c r="AC355" s="214"/>
      <c r="AD355" s="214"/>
      <c r="AE355" s="214"/>
      <c r="AF355" s="214"/>
      <c r="AG355" s="214" t="s">
        <v>222</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3" x14ac:dyDescent="0.2">
      <c r="A356" s="221"/>
      <c r="B356" s="222"/>
      <c r="C356" s="249" t="s">
        <v>367</v>
      </c>
      <c r="D356" s="225"/>
      <c r="E356" s="226"/>
      <c r="F356" s="224"/>
      <c r="G356" s="224"/>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222</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3" x14ac:dyDescent="0.2">
      <c r="A357" s="221"/>
      <c r="B357" s="222"/>
      <c r="C357" s="249" t="s">
        <v>669</v>
      </c>
      <c r="D357" s="225"/>
      <c r="E357" s="226"/>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222</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3" x14ac:dyDescent="0.2">
      <c r="A358" s="221"/>
      <c r="B358" s="222"/>
      <c r="C358" s="249" t="s">
        <v>367</v>
      </c>
      <c r="D358" s="225"/>
      <c r="E358" s="226"/>
      <c r="F358" s="224"/>
      <c r="G358" s="224"/>
      <c r="H358" s="224"/>
      <c r="I358" s="224"/>
      <c r="J358" s="224"/>
      <c r="K358" s="224"/>
      <c r="L358" s="224"/>
      <c r="M358" s="224"/>
      <c r="N358" s="223"/>
      <c r="O358" s="223"/>
      <c r="P358" s="223"/>
      <c r="Q358" s="223"/>
      <c r="R358" s="224"/>
      <c r="S358" s="224"/>
      <c r="T358" s="224"/>
      <c r="U358" s="224"/>
      <c r="V358" s="224"/>
      <c r="W358" s="224"/>
      <c r="X358" s="224"/>
      <c r="Y358" s="224"/>
      <c r="Z358" s="214"/>
      <c r="AA358" s="214"/>
      <c r="AB358" s="214"/>
      <c r="AC358" s="214"/>
      <c r="AD358" s="214"/>
      <c r="AE358" s="214"/>
      <c r="AF358" s="214"/>
      <c r="AG358" s="214" t="s">
        <v>222</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3" x14ac:dyDescent="0.2">
      <c r="A359" s="221"/>
      <c r="B359" s="222"/>
      <c r="C359" s="249" t="s">
        <v>670</v>
      </c>
      <c r="D359" s="225"/>
      <c r="E359" s="226"/>
      <c r="F359" s="224"/>
      <c r="G359" s="224"/>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222</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3" x14ac:dyDescent="0.2">
      <c r="A360" s="221"/>
      <c r="B360" s="222"/>
      <c r="C360" s="249" t="s">
        <v>364</v>
      </c>
      <c r="D360" s="225"/>
      <c r="E360" s="226"/>
      <c r="F360" s="224"/>
      <c r="G360" s="224"/>
      <c r="H360" s="224"/>
      <c r="I360" s="224"/>
      <c r="J360" s="224"/>
      <c r="K360" s="224"/>
      <c r="L360" s="224"/>
      <c r="M360" s="224"/>
      <c r="N360" s="223"/>
      <c r="O360" s="223"/>
      <c r="P360" s="223"/>
      <c r="Q360" s="223"/>
      <c r="R360" s="224"/>
      <c r="S360" s="224"/>
      <c r="T360" s="224"/>
      <c r="U360" s="224"/>
      <c r="V360" s="224"/>
      <c r="W360" s="224"/>
      <c r="X360" s="224"/>
      <c r="Y360" s="224"/>
      <c r="Z360" s="214"/>
      <c r="AA360" s="214"/>
      <c r="AB360" s="214"/>
      <c r="AC360" s="214"/>
      <c r="AD360" s="214"/>
      <c r="AE360" s="214"/>
      <c r="AF360" s="214"/>
      <c r="AG360" s="214" t="s">
        <v>222</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3" x14ac:dyDescent="0.2">
      <c r="A361" s="221"/>
      <c r="B361" s="222"/>
      <c r="C361" s="249" t="s">
        <v>671</v>
      </c>
      <c r="D361" s="225"/>
      <c r="E361" s="226"/>
      <c r="F361" s="224"/>
      <c r="G361" s="224"/>
      <c r="H361" s="224"/>
      <c r="I361" s="224"/>
      <c r="J361" s="224"/>
      <c r="K361" s="224"/>
      <c r="L361" s="224"/>
      <c r="M361" s="224"/>
      <c r="N361" s="223"/>
      <c r="O361" s="223"/>
      <c r="P361" s="223"/>
      <c r="Q361" s="223"/>
      <c r="R361" s="224"/>
      <c r="S361" s="224"/>
      <c r="T361" s="224"/>
      <c r="U361" s="224"/>
      <c r="V361" s="224"/>
      <c r="W361" s="224"/>
      <c r="X361" s="224"/>
      <c r="Y361" s="224"/>
      <c r="Z361" s="214"/>
      <c r="AA361" s="214"/>
      <c r="AB361" s="214"/>
      <c r="AC361" s="214"/>
      <c r="AD361" s="214"/>
      <c r="AE361" s="214"/>
      <c r="AF361" s="214"/>
      <c r="AG361" s="214" t="s">
        <v>222</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3" x14ac:dyDescent="0.2">
      <c r="A362" s="221"/>
      <c r="B362" s="222"/>
      <c r="C362" s="249" t="s">
        <v>364</v>
      </c>
      <c r="D362" s="225"/>
      <c r="E362" s="226"/>
      <c r="F362" s="224"/>
      <c r="G362" s="224"/>
      <c r="H362" s="224"/>
      <c r="I362" s="224"/>
      <c r="J362" s="224"/>
      <c r="K362" s="224"/>
      <c r="L362" s="224"/>
      <c r="M362" s="224"/>
      <c r="N362" s="223"/>
      <c r="O362" s="223"/>
      <c r="P362" s="223"/>
      <c r="Q362" s="223"/>
      <c r="R362" s="224"/>
      <c r="S362" s="224"/>
      <c r="T362" s="224"/>
      <c r="U362" s="224"/>
      <c r="V362" s="224"/>
      <c r="W362" s="224"/>
      <c r="X362" s="224"/>
      <c r="Y362" s="224"/>
      <c r="Z362" s="214"/>
      <c r="AA362" s="214"/>
      <c r="AB362" s="214"/>
      <c r="AC362" s="214"/>
      <c r="AD362" s="214"/>
      <c r="AE362" s="214"/>
      <c r="AF362" s="214"/>
      <c r="AG362" s="214" t="s">
        <v>222</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3" x14ac:dyDescent="0.2">
      <c r="A363" s="221"/>
      <c r="B363" s="222"/>
      <c r="C363" s="249" t="s">
        <v>672</v>
      </c>
      <c r="D363" s="225"/>
      <c r="E363" s="226"/>
      <c r="F363" s="224"/>
      <c r="G363" s="224"/>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222</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3" x14ac:dyDescent="0.2">
      <c r="A364" s="221"/>
      <c r="B364" s="222"/>
      <c r="C364" s="249" t="s">
        <v>369</v>
      </c>
      <c r="D364" s="225"/>
      <c r="E364" s="226"/>
      <c r="F364" s="224"/>
      <c r="G364" s="224"/>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222</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49" t="s">
        <v>773</v>
      </c>
      <c r="D365" s="225"/>
      <c r="E365" s="226"/>
      <c r="F365" s="224"/>
      <c r="G365" s="224"/>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222</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3" x14ac:dyDescent="0.2">
      <c r="A366" s="221"/>
      <c r="B366" s="222"/>
      <c r="C366" s="249" t="s">
        <v>370</v>
      </c>
      <c r="D366" s="225"/>
      <c r="E366" s="226"/>
      <c r="F366" s="224"/>
      <c r="G366" s="224"/>
      <c r="H366" s="224"/>
      <c r="I366" s="224"/>
      <c r="J366" s="224"/>
      <c r="K366" s="224"/>
      <c r="L366" s="224"/>
      <c r="M366" s="224"/>
      <c r="N366" s="223"/>
      <c r="O366" s="223"/>
      <c r="P366" s="223"/>
      <c r="Q366" s="223"/>
      <c r="R366" s="224"/>
      <c r="S366" s="224"/>
      <c r="T366" s="224"/>
      <c r="U366" s="224"/>
      <c r="V366" s="224"/>
      <c r="W366" s="224"/>
      <c r="X366" s="224"/>
      <c r="Y366" s="224"/>
      <c r="Z366" s="214"/>
      <c r="AA366" s="214"/>
      <c r="AB366" s="214"/>
      <c r="AC366" s="214"/>
      <c r="AD366" s="214"/>
      <c r="AE366" s="214"/>
      <c r="AF366" s="214"/>
      <c r="AG366" s="214" t="s">
        <v>222</v>
      </c>
      <c r="AH366" s="214">
        <v>0</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3" x14ac:dyDescent="0.2">
      <c r="A367" s="221"/>
      <c r="B367" s="222"/>
      <c r="C367" s="249" t="s">
        <v>674</v>
      </c>
      <c r="D367" s="225"/>
      <c r="E367" s="226"/>
      <c r="F367" s="224"/>
      <c r="G367" s="22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222</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3" x14ac:dyDescent="0.2">
      <c r="A368" s="221"/>
      <c r="B368" s="222"/>
      <c r="C368" s="249" t="s">
        <v>360</v>
      </c>
      <c r="D368" s="225"/>
      <c r="E368" s="226"/>
      <c r="F368" s="224"/>
      <c r="G368" s="224"/>
      <c r="H368" s="224"/>
      <c r="I368" s="224"/>
      <c r="J368" s="224"/>
      <c r="K368" s="224"/>
      <c r="L368" s="224"/>
      <c r="M368" s="224"/>
      <c r="N368" s="223"/>
      <c r="O368" s="223"/>
      <c r="P368" s="223"/>
      <c r="Q368" s="223"/>
      <c r="R368" s="224"/>
      <c r="S368" s="224"/>
      <c r="T368" s="224"/>
      <c r="U368" s="224"/>
      <c r="V368" s="224"/>
      <c r="W368" s="224"/>
      <c r="X368" s="224"/>
      <c r="Y368" s="224"/>
      <c r="Z368" s="214"/>
      <c r="AA368" s="214"/>
      <c r="AB368" s="214"/>
      <c r="AC368" s="214"/>
      <c r="AD368" s="214"/>
      <c r="AE368" s="214"/>
      <c r="AF368" s="214"/>
      <c r="AG368" s="214" t="s">
        <v>222</v>
      </c>
      <c r="AH368" s="214">
        <v>0</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3" x14ac:dyDescent="0.2">
      <c r="A369" s="221"/>
      <c r="B369" s="222"/>
      <c r="C369" s="249" t="s">
        <v>774</v>
      </c>
      <c r="D369" s="225"/>
      <c r="E369" s="226"/>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222</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49" t="s">
        <v>361</v>
      </c>
      <c r="D370" s="225"/>
      <c r="E370" s="226"/>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222</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x14ac:dyDescent="0.2">
      <c r="A371" s="221"/>
      <c r="B371" s="222"/>
      <c r="C371" s="249" t="s">
        <v>775</v>
      </c>
      <c r="D371" s="225"/>
      <c r="E371" s="226"/>
      <c r="F371" s="224"/>
      <c r="G371" s="224"/>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222</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x14ac:dyDescent="0.2">
      <c r="A372" s="221"/>
      <c r="B372" s="222"/>
      <c r="C372" s="249" t="s">
        <v>776</v>
      </c>
      <c r="D372" s="225"/>
      <c r="E372" s="226">
        <v>152.66</v>
      </c>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222</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ht="22.5" outlineLevel="1" x14ac:dyDescent="0.2">
      <c r="A373" s="235">
        <v>35</v>
      </c>
      <c r="B373" s="236" t="s">
        <v>525</v>
      </c>
      <c r="C373" s="246" t="s">
        <v>526</v>
      </c>
      <c r="D373" s="237" t="s">
        <v>235</v>
      </c>
      <c r="E373" s="238">
        <v>599.71500000000003</v>
      </c>
      <c r="F373" s="239"/>
      <c r="G373" s="240">
        <f>ROUND(E373*F373,2)</f>
        <v>0</v>
      </c>
      <c r="H373" s="239"/>
      <c r="I373" s="240">
        <f>ROUND(E373*H373,2)</f>
        <v>0</v>
      </c>
      <c r="J373" s="239"/>
      <c r="K373" s="240">
        <f>ROUND(E373*J373,2)</f>
        <v>0</v>
      </c>
      <c r="L373" s="240">
        <v>12</v>
      </c>
      <c r="M373" s="240">
        <f>G373*(1+L373/100)</f>
        <v>0</v>
      </c>
      <c r="N373" s="238">
        <v>2.9E-4</v>
      </c>
      <c r="O373" s="238">
        <f>ROUND(E373*N373,2)</f>
        <v>0.17</v>
      </c>
      <c r="P373" s="238">
        <v>0</v>
      </c>
      <c r="Q373" s="238">
        <f>ROUND(E373*P373,2)</f>
        <v>0</v>
      </c>
      <c r="R373" s="240"/>
      <c r="S373" s="240" t="s">
        <v>236</v>
      </c>
      <c r="T373" s="241" t="s">
        <v>237</v>
      </c>
      <c r="U373" s="224">
        <v>0</v>
      </c>
      <c r="V373" s="224">
        <f>ROUND(E373*U373,2)</f>
        <v>0</v>
      </c>
      <c r="W373" s="224"/>
      <c r="X373" s="224" t="s">
        <v>238</v>
      </c>
      <c r="Y373" s="224" t="s">
        <v>210</v>
      </c>
      <c r="Z373" s="214"/>
      <c r="AA373" s="214"/>
      <c r="AB373" s="214"/>
      <c r="AC373" s="214"/>
      <c r="AD373" s="214"/>
      <c r="AE373" s="214"/>
      <c r="AF373" s="214"/>
      <c r="AG373" s="214" t="s">
        <v>319</v>
      </c>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x14ac:dyDescent="0.2">
      <c r="A374" s="3"/>
      <c r="B374" s="4"/>
      <c r="C374" s="250"/>
      <c r="D374" s="6"/>
      <c r="E374" s="3"/>
      <c r="F374" s="3"/>
      <c r="G374" s="3"/>
      <c r="H374" s="3"/>
      <c r="I374" s="3"/>
      <c r="J374" s="3"/>
      <c r="K374" s="3"/>
      <c r="L374" s="3"/>
      <c r="M374" s="3"/>
      <c r="N374" s="3"/>
      <c r="O374" s="3"/>
      <c r="P374" s="3"/>
      <c r="Q374" s="3"/>
      <c r="R374" s="3"/>
      <c r="S374" s="3"/>
      <c r="T374" s="3"/>
      <c r="U374" s="3"/>
      <c r="V374" s="3"/>
      <c r="W374" s="3"/>
      <c r="X374" s="3"/>
      <c r="Y374" s="3"/>
      <c r="AE374">
        <v>12</v>
      </c>
      <c r="AF374">
        <v>21</v>
      </c>
      <c r="AG374" t="s">
        <v>188</v>
      </c>
    </row>
    <row r="375" spans="1:60" x14ac:dyDescent="0.2">
      <c r="A375" s="217"/>
      <c r="B375" s="218" t="s">
        <v>29</v>
      </c>
      <c r="C375" s="251"/>
      <c r="D375" s="219"/>
      <c r="E375" s="220"/>
      <c r="F375" s="220"/>
      <c r="G375" s="234">
        <f>G8+G95+G252+G255+G274+G278+G281</f>
        <v>0</v>
      </c>
      <c r="H375" s="3"/>
      <c r="I375" s="3"/>
      <c r="J375" s="3"/>
      <c r="K375" s="3"/>
      <c r="L375" s="3"/>
      <c r="M375" s="3"/>
      <c r="N375" s="3"/>
      <c r="O375" s="3"/>
      <c r="P375" s="3"/>
      <c r="Q375" s="3"/>
      <c r="R375" s="3"/>
      <c r="S375" s="3"/>
      <c r="T375" s="3"/>
      <c r="U375" s="3"/>
      <c r="V375" s="3"/>
      <c r="W375" s="3"/>
      <c r="X375" s="3"/>
      <c r="Y375" s="3"/>
      <c r="AE375">
        <f>SUMIF(L7:L373,AE374,G7:G373)</f>
        <v>0</v>
      </c>
      <c r="AF375">
        <f>SUMIF(L7:L373,AF374,G7:G373)</f>
        <v>0</v>
      </c>
      <c r="AG375" t="s">
        <v>230</v>
      </c>
    </row>
    <row r="376" spans="1:60" x14ac:dyDescent="0.2">
      <c r="C376" s="252"/>
      <c r="D376" s="10"/>
      <c r="AG376" t="s">
        <v>231</v>
      </c>
    </row>
    <row r="377" spans="1:60" x14ac:dyDescent="0.2">
      <c r="D377" s="10"/>
    </row>
    <row r="378" spans="1:60" x14ac:dyDescent="0.2">
      <c r="D378" s="10"/>
    </row>
    <row r="379" spans="1:60" x14ac:dyDescent="0.2">
      <c r="D379" s="10"/>
    </row>
    <row r="380" spans="1:60" x14ac:dyDescent="0.2">
      <c r="D380" s="10"/>
    </row>
    <row r="381" spans="1:60" x14ac:dyDescent="0.2">
      <c r="D381" s="10"/>
    </row>
    <row r="382" spans="1:60" x14ac:dyDescent="0.2">
      <c r="D382" s="10"/>
    </row>
    <row r="383" spans="1:60" x14ac:dyDescent="0.2">
      <c r="D383" s="10"/>
    </row>
    <row r="384" spans="1:60"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LNavSvmpig7NIBfytEBPVfoVpdZsK3F1np0++84fMNErnYeTS4qzdScbEXKCiHvCJkaJ+YeamYMsw1xyvcrUQ==" saltValue="fDbzLw6cIS2wFe3Bh0Tbgw==" spinCount="100000" sheet="1" formatRows="0"/>
  <mergeCells count="6">
    <mergeCell ref="A1:G1"/>
    <mergeCell ref="C2:G2"/>
    <mergeCell ref="C3:G3"/>
    <mergeCell ref="C4:G4"/>
    <mergeCell ref="C277:G277"/>
    <mergeCell ref="C280:G28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232</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69</v>
      </c>
      <c r="C3" s="203" t="s">
        <v>70</v>
      </c>
      <c r="D3" s="201"/>
      <c r="E3" s="201"/>
      <c r="F3" s="201"/>
      <c r="G3" s="202"/>
      <c r="AC3" s="178" t="s">
        <v>176</v>
      </c>
      <c r="AG3" t="s">
        <v>178</v>
      </c>
    </row>
    <row r="4" spans="1:60" ht="24.95" customHeight="1" x14ac:dyDescent="0.2">
      <c r="A4" s="204" t="s">
        <v>9</v>
      </c>
      <c r="B4" s="205" t="s">
        <v>62</v>
      </c>
      <c r="C4" s="206" t="s">
        <v>68</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164</v>
      </c>
      <c r="C8" s="245" t="s">
        <v>165</v>
      </c>
      <c r="D8" s="230"/>
      <c r="E8" s="231"/>
      <c r="F8" s="232"/>
      <c r="G8" s="232">
        <f>SUMIF(AG9:AG16,"&lt;&gt;NOR",G9:G16)</f>
        <v>0</v>
      </c>
      <c r="H8" s="232"/>
      <c r="I8" s="232">
        <f>SUM(I9:I16)</f>
        <v>0</v>
      </c>
      <c r="J8" s="232"/>
      <c r="K8" s="232">
        <f>SUM(K9:K16)</f>
        <v>0</v>
      </c>
      <c r="L8" s="232"/>
      <c r="M8" s="232">
        <f>SUM(M9:M16)</f>
        <v>0</v>
      </c>
      <c r="N8" s="231"/>
      <c r="O8" s="231">
        <f>SUM(O9:O16)</f>
        <v>0</v>
      </c>
      <c r="P8" s="231"/>
      <c r="Q8" s="231">
        <f>SUM(Q9:Q16)</f>
        <v>0</v>
      </c>
      <c r="R8" s="232"/>
      <c r="S8" s="232"/>
      <c r="T8" s="233"/>
      <c r="U8" s="227"/>
      <c r="V8" s="227">
        <f>SUM(V9:V16)</f>
        <v>0</v>
      </c>
      <c r="W8" s="227"/>
      <c r="X8" s="227"/>
      <c r="Y8" s="227"/>
      <c r="AG8" t="s">
        <v>203</v>
      </c>
    </row>
    <row r="9" spans="1:60" ht="22.5" outlineLevel="1" x14ac:dyDescent="0.2">
      <c r="A9" s="235">
        <v>1</v>
      </c>
      <c r="B9" s="236" t="s">
        <v>527</v>
      </c>
      <c r="C9" s="246" t="s">
        <v>719</v>
      </c>
      <c r="D9" s="237" t="s">
        <v>318</v>
      </c>
      <c r="E9" s="238">
        <v>95.6</v>
      </c>
      <c r="F9" s="239"/>
      <c r="G9" s="240">
        <f>ROUND(E9*F9,2)</f>
        <v>0</v>
      </c>
      <c r="H9" s="239"/>
      <c r="I9" s="240">
        <f>ROUND(E9*H9,2)</f>
        <v>0</v>
      </c>
      <c r="J9" s="239"/>
      <c r="K9" s="240">
        <f>ROUND(E9*J9,2)</f>
        <v>0</v>
      </c>
      <c r="L9" s="240">
        <v>12</v>
      </c>
      <c r="M9" s="240">
        <f>G9*(1+L9/100)</f>
        <v>0</v>
      </c>
      <c r="N9" s="238">
        <v>0</v>
      </c>
      <c r="O9" s="238">
        <f>ROUND(E9*N9,2)</f>
        <v>0</v>
      </c>
      <c r="P9" s="238">
        <v>0</v>
      </c>
      <c r="Q9" s="238">
        <f>ROUND(E9*P9,2)</f>
        <v>0</v>
      </c>
      <c r="R9" s="240"/>
      <c r="S9" s="240" t="s">
        <v>229</v>
      </c>
      <c r="T9" s="241" t="s">
        <v>208</v>
      </c>
      <c r="U9" s="224">
        <v>0</v>
      </c>
      <c r="V9" s="224">
        <f>ROUND(E9*U9,2)</f>
        <v>0</v>
      </c>
      <c r="W9" s="224"/>
      <c r="X9" s="224" t="s">
        <v>238</v>
      </c>
      <c r="Y9" s="224" t="s">
        <v>210</v>
      </c>
      <c r="Z9" s="214"/>
      <c r="AA9" s="214"/>
      <c r="AB9" s="214"/>
      <c r="AC9" s="214"/>
      <c r="AD9" s="214"/>
      <c r="AE9" s="214"/>
      <c r="AF9" s="214"/>
      <c r="AG9" s="214" t="s">
        <v>319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9" t="s">
        <v>720</v>
      </c>
      <c r="D10" s="225"/>
      <c r="E10" s="226">
        <v>63</v>
      </c>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222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49" t="s">
        <v>721</v>
      </c>
      <c r="D11" s="225"/>
      <c r="E11" s="226">
        <v>13.14</v>
      </c>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222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49" t="s">
        <v>532</v>
      </c>
      <c r="D12" s="225"/>
      <c r="E12" s="226">
        <v>8.58</v>
      </c>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49" t="s">
        <v>533</v>
      </c>
      <c r="D13" s="225"/>
      <c r="E13" s="226">
        <v>8</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49" t="s">
        <v>534</v>
      </c>
      <c r="D14" s="225"/>
      <c r="E14" s="226">
        <v>2.88</v>
      </c>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222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22.5" outlineLevel="1" x14ac:dyDescent="0.2">
      <c r="A15" s="235">
        <v>2</v>
      </c>
      <c r="B15" s="236" t="s">
        <v>536</v>
      </c>
      <c r="C15" s="246" t="s">
        <v>724</v>
      </c>
      <c r="D15" s="237" t="s">
        <v>318</v>
      </c>
      <c r="E15" s="238">
        <v>12.1</v>
      </c>
      <c r="F15" s="239"/>
      <c r="G15" s="240">
        <f>ROUND(E15*F15,2)</f>
        <v>0</v>
      </c>
      <c r="H15" s="239"/>
      <c r="I15" s="240">
        <f>ROUND(E15*H15,2)</f>
        <v>0</v>
      </c>
      <c r="J15" s="239"/>
      <c r="K15" s="240">
        <f>ROUND(E15*J15,2)</f>
        <v>0</v>
      </c>
      <c r="L15" s="240">
        <v>12</v>
      </c>
      <c r="M15" s="240">
        <f>G15*(1+L15/100)</f>
        <v>0</v>
      </c>
      <c r="N15" s="238">
        <v>0</v>
      </c>
      <c r="O15" s="238">
        <f>ROUND(E15*N15,2)</f>
        <v>0</v>
      </c>
      <c r="P15" s="238">
        <v>0</v>
      </c>
      <c r="Q15" s="238">
        <f>ROUND(E15*P15,2)</f>
        <v>0</v>
      </c>
      <c r="R15" s="240"/>
      <c r="S15" s="240" t="s">
        <v>229</v>
      </c>
      <c r="T15" s="241" t="s">
        <v>208</v>
      </c>
      <c r="U15" s="224">
        <v>0</v>
      </c>
      <c r="V15" s="224">
        <f>ROUND(E15*U15,2)</f>
        <v>0</v>
      </c>
      <c r="W15" s="224"/>
      <c r="X15" s="224" t="s">
        <v>238</v>
      </c>
      <c r="Y15" s="224" t="s">
        <v>210</v>
      </c>
      <c r="Z15" s="214"/>
      <c r="AA15" s="214"/>
      <c r="AB15" s="214"/>
      <c r="AC15" s="214"/>
      <c r="AD15" s="214"/>
      <c r="AE15" s="214"/>
      <c r="AF15" s="214"/>
      <c r="AG15" s="214" t="s">
        <v>319</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49" t="s">
        <v>538</v>
      </c>
      <c r="D16" s="225"/>
      <c r="E16" s="226">
        <v>12.1</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x14ac:dyDescent="0.2">
      <c r="A17" s="228" t="s">
        <v>202</v>
      </c>
      <c r="B17" s="229" t="s">
        <v>166</v>
      </c>
      <c r="C17" s="245" t="s">
        <v>167</v>
      </c>
      <c r="D17" s="230"/>
      <c r="E17" s="231"/>
      <c r="F17" s="232"/>
      <c r="G17" s="232">
        <f>SUMIF(AG18:AG160,"&lt;&gt;NOR",G18:G160)</f>
        <v>0</v>
      </c>
      <c r="H17" s="232"/>
      <c r="I17" s="232">
        <f>SUM(I18:I160)</f>
        <v>0</v>
      </c>
      <c r="J17" s="232"/>
      <c r="K17" s="232">
        <f>SUM(K18:K160)</f>
        <v>0</v>
      </c>
      <c r="L17" s="232"/>
      <c r="M17" s="232">
        <f>SUM(M18:M160)</f>
        <v>0</v>
      </c>
      <c r="N17" s="231"/>
      <c r="O17" s="231">
        <f>SUM(O18:O160)</f>
        <v>0</v>
      </c>
      <c r="P17" s="231"/>
      <c r="Q17" s="231">
        <f>SUM(Q18:Q160)</f>
        <v>0</v>
      </c>
      <c r="R17" s="232"/>
      <c r="S17" s="232"/>
      <c r="T17" s="233"/>
      <c r="U17" s="227"/>
      <c r="V17" s="227">
        <f>SUM(V18:V160)</f>
        <v>0</v>
      </c>
      <c r="W17" s="227"/>
      <c r="X17" s="227"/>
      <c r="Y17" s="227"/>
      <c r="AG17" t="s">
        <v>203</v>
      </c>
    </row>
    <row r="18" spans="1:60" ht="22.5" outlineLevel="1" x14ac:dyDescent="0.2">
      <c r="A18" s="235">
        <v>3</v>
      </c>
      <c r="B18" s="236" t="s">
        <v>539</v>
      </c>
      <c r="C18" s="246" t="s">
        <v>802</v>
      </c>
      <c r="D18" s="237" t="s">
        <v>318</v>
      </c>
      <c r="E18" s="238">
        <v>96.16</v>
      </c>
      <c r="F18" s="239"/>
      <c r="G18" s="240">
        <f>ROUND(E18*F18,2)</f>
        <v>0</v>
      </c>
      <c r="H18" s="239"/>
      <c r="I18" s="240">
        <f>ROUND(E18*H18,2)</f>
        <v>0</v>
      </c>
      <c r="J18" s="239"/>
      <c r="K18" s="240">
        <f>ROUND(E18*J18,2)</f>
        <v>0</v>
      </c>
      <c r="L18" s="240">
        <v>12</v>
      </c>
      <c r="M18" s="240">
        <f>G18*(1+L18/100)</f>
        <v>0</v>
      </c>
      <c r="N18" s="238">
        <v>0</v>
      </c>
      <c r="O18" s="238">
        <f>ROUND(E18*N18,2)</f>
        <v>0</v>
      </c>
      <c r="P18" s="238">
        <v>0</v>
      </c>
      <c r="Q18" s="238">
        <f>ROUND(E18*P18,2)</f>
        <v>0</v>
      </c>
      <c r="R18" s="240"/>
      <c r="S18" s="240" t="s">
        <v>229</v>
      </c>
      <c r="T18" s="241" t="s">
        <v>208</v>
      </c>
      <c r="U18" s="224">
        <v>0</v>
      </c>
      <c r="V18" s="224">
        <f>ROUND(E18*U18,2)</f>
        <v>0</v>
      </c>
      <c r="W18" s="224"/>
      <c r="X18" s="224" t="s">
        <v>238</v>
      </c>
      <c r="Y18" s="224" t="s">
        <v>210</v>
      </c>
      <c r="Z18" s="214"/>
      <c r="AA18" s="214"/>
      <c r="AB18" s="214"/>
      <c r="AC18" s="214"/>
      <c r="AD18" s="214"/>
      <c r="AE18" s="214"/>
      <c r="AF18" s="214"/>
      <c r="AG18" s="214" t="s">
        <v>319</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49" t="s">
        <v>726</v>
      </c>
      <c r="D19" s="225"/>
      <c r="E19" s="226">
        <v>63</v>
      </c>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222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49" t="s">
        <v>727</v>
      </c>
      <c r="D20" s="225"/>
      <c r="E20" s="226">
        <v>13.14</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222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49" t="s">
        <v>803</v>
      </c>
      <c r="D21" s="225"/>
      <c r="E21" s="226">
        <v>8.58</v>
      </c>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222</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x14ac:dyDescent="0.2">
      <c r="A22" s="221"/>
      <c r="B22" s="222"/>
      <c r="C22" s="249" t="s">
        <v>729</v>
      </c>
      <c r="D22" s="225"/>
      <c r="E22" s="226">
        <v>10</v>
      </c>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222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49" t="s">
        <v>804</v>
      </c>
      <c r="D23" s="225"/>
      <c r="E23" s="226">
        <v>1.44</v>
      </c>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222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22.5" outlineLevel="1" x14ac:dyDescent="0.2">
      <c r="A24" s="235">
        <v>4</v>
      </c>
      <c r="B24" s="236" t="s">
        <v>547</v>
      </c>
      <c r="C24" s="246" t="s">
        <v>731</v>
      </c>
      <c r="D24" s="237" t="s">
        <v>235</v>
      </c>
      <c r="E24" s="238">
        <v>4.9984000000000002</v>
      </c>
      <c r="F24" s="239"/>
      <c r="G24" s="240">
        <f>ROUND(E24*F24,2)</f>
        <v>0</v>
      </c>
      <c r="H24" s="239"/>
      <c r="I24" s="240">
        <f>ROUND(E24*H24,2)</f>
        <v>0</v>
      </c>
      <c r="J24" s="239"/>
      <c r="K24" s="240">
        <f>ROUND(E24*J24,2)</f>
        <v>0</v>
      </c>
      <c r="L24" s="240">
        <v>12</v>
      </c>
      <c r="M24" s="240">
        <f>G24*(1+L24/100)</f>
        <v>0</v>
      </c>
      <c r="N24" s="238">
        <v>0</v>
      </c>
      <c r="O24" s="238">
        <f>ROUND(E24*N24,2)</f>
        <v>0</v>
      </c>
      <c r="P24" s="238">
        <v>0</v>
      </c>
      <c r="Q24" s="238">
        <f>ROUND(E24*P24,2)</f>
        <v>0</v>
      </c>
      <c r="R24" s="240"/>
      <c r="S24" s="240" t="s">
        <v>229</v>
      </c>
      <c r="T24" s="241" t="s">
        <v>208</v>
      </c>
      <c r="U24" s="224">
        <v>0</v>
      </c>
      <c r="V24" s="224">
        <f>ROUND(E24*U24,2)</f>
        <v>0</v>
      </c>
      <c r="W24" s="224"/>
      <c r="X24" s="224" t="s">
        <v>238</v>
      </c>
      <c r="Y24" s="224" t="s">
        <v>210</v>
      </c>
      <c r="Z24" s="214"/>
      <c r="AA24" s="214"/>
      <c r="AB24" s="214"/>
      <c r="AC24" s="214"/>
      <c r="AD24" s="214"/>
      <c r="AE24" s="214"/>
      <c r="AF24" s="214"/>
      <c r="AG24" s="214" t="s">
        <v>319</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49" t="s">
        <v>549</v>
      </c>
      <c r="D25" s="225"/>
      <c r="E25" s="226">
        <v>4.4800000000000004</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222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49" t="s">
        <v>550</v>
      </c>
      <c r="D26" s="225"/>
      <c r="E26" s="226">
        <v>0.51839999999999997</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22.5" outlineLevel="1" x14ac:dyDescent="0.2">
      <c r="A27" s="235">
        <v>5</v>
      </c>
      <c r="B27" s="236" t="s">
        <v>551</v>
      </c>
      <c r="C27" s="246" t="s">
        <v>733</v>
      </c>
      <c r="D27" s="237" t="s">
        <v>342</v>
      </c>
      <c r="E27" s="238">
        <v>4</v>
      </c>
      <c r="F27" s="239"/>
      <c r="G27" s="240">
        <f>ROUND(E27*F27,2)</f>
        <v>0</v>
      </c>
      <c r="H27" s="239"/>
      <c r="I27" s="240">
        <f>ROUND(E27*H27,2)</f>
        <v>0</v>
      </c>
      <c r="J27" s="239"/>
      <c r="K27" s="240">
        <f>ROUND(E27*J27,2)</f>
        <v>0</v>
      </c>
      <c r="L27" s="240">
        <v>12</v>
      </c>
      <c r="M27" s="240">
        <f>G27*(1+L27/100)</f>
        <v>0</v>
      </c>
      <c r="N27" s="238">
        <v>0</v>
      </c>
      <c r="O27" s="238">
        <f>ROUND(E27*N27,2)</f>
        <v>0</v>
      </c>
      <c r="P27" s="238">
        <v>0</v>
      </c>
      <c r="Q27" s="238">
        <f>ROUND(E27*P27,2)</f>
        <v>0</v>
      </c>
      <c r="R27" s="240"/>
      <c r="S27" s="240" t="s">
        <v>229</v>
      </c>
      <c r="T27" s="241" t="s">
        <v>208</v>
      </c>
      <c r="U27" s="224">
        <v>0</v>
      </c>
      <c r="V27" s="224">
        <f>ROUND(E27*U27,2)</f>
        <v>0</v>
      </c>
      <c r="W27" s="224"/>
      <c r="X27" s="224" t="s">
        <v>238</v>
      </c>
      <c r="Y27" s="224" t="s">
        <v>210</v>
      </c>
      <c r="Z27" s="214"/>
      <c r="AA27" s="214"/>
      <c r="AB27" s="214"/>
      <c r="AC27" s="214"/>
      <c r="AD27" s="214"/>
      <c r="AE27" s="214"/>
      <c r="AF27" s="214"/>
      <c r="AG27" s="214" t="s">
        <v>319</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
      <c r="A28" s="221"/>
      <c r="B28" s="222"/>
      <c r="C28" s="247" t="s">
        <v>553</v>
      </c>
      <c r="D28" s="242"/>
      <c r="E28" s="242"/>
      <c r="F28" s="242"/>
      <c r="G28" s="242"/>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213</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48" t="s">
        <v>554</v>
      </c>
      <c r="D29" s="243"/>
      <c r="E29" s="243"/>
      <c r="F29" s="243"/>
      <c r="G29" s="243"/>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213</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48" t="s">
        <v>555</v>
      </c>
      <c r="D30" s="243"/>
      <c r="E30" s="243"/>
      <c r="F30" s="243"/>
      <c r="G30" s="243"/>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213</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48" t="s">
        <v>556</v>
      </c>
      <c r="D31" s="243"/>
      <c r="E31" s="243"/>
      <c r="F31" s="243"/>
      <c r="G31" s="243"/>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213</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48" t="s">
        <v>557</v>
      </c>
      <c r="D32" s="243"/>
      <c r="E32" s="243"/>
      <c r="F32" s="243"/>
      <c r="G32" s="243"/>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213</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48" t="s">
        <v>558</v>
      </c>
      <c r="D33" s="243"/>
      <c r="E33" s="243"/>
      <c r="F33" s="243"/>
      <c r="G33" s="243"/>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213</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48" t="s">
        <v>529</v>
      </c>
      <c r="D34" s="243"/>
      <c r="E34" s="243"/>
      <c r="F34" s="243"/>
      <c r="G34" s="243"/>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213</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49" t="s">
        <v>565</v>
      </c>
      <c r="D35" s="225"/>
      <c r="E35" s="226">
        <v>4</v>
      </c>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222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22.5" outlineLevel="3" x14ac:dyDescent="0.2">
      <c r="A36" s="221"/>
      <c r="B36" s="222"/>
      <c r="C36" s="249" t="s">
        <v>560</v>
      </c>
      <c r="D36" s="225"/>
      <c r="E36" s="226"/>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222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49" t="s">
        <v>561</v>
      </c>
      <c r="D37" s="225"/>
      <c r="E37" s="226"/>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222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49" t="s">
        <v>562</v>
      </c>
      <c r="D38" s="225"/>
      <c r="E38" s="226"/>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222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ht="22.5" outlineLevel="1" x14ac:dyDescent="0.2">
      <c r="A39" s="235">
        <v>6</v>
      </c>
      <c r="B39" s="236" t="s">
        <v>563</v>
      </c>
      <c r="C39" s="246" t="s">
        <v>735</v>
      </c>
      <c r="D39" s="237" t="s">
        <v>342</v>
      </c>
      <c r="E39" s="238">
        <v>24</v>
      </c>
      <c r="F39" s="239"/>
      <c r="G39" s="240">
        <f>ROUND(E39*F39,2)</f>
        <v>0</v>
      </c>
      <c r="H39" s="239"/>
      <c r="I39" s="240">
        <f>ROUND(E39*H39,2)</f>
        <v>0</v>
      </c>
      <c r="J39" s="239"/>
      <c r="K39" s="240">
        <f>ROUND(E39*J39,2)</f>
        <v>0</v>
      </c>
      <c r="L39" s="240">
        <v>12</v>
      </c>
      <c r="M39" s="240">
        <f>G39*(1+L39/100)</f>
        <v>0</v>
      </c>
      <c r="N39" s="238">
        <v>0</v>
      </c>
      <c r="O39" s="238">
        <f>ROUND(E39*N39,2)</f>
        <v>0</v>
      </c>
      <c r="P39" s="238">
        <v>0</v>
      </c>
      <c r="Q39" s="238">
        <f>ROUND(E39*P39,2)</f>
        <v>0</v>
      </c>
      <c r="R39" s="240"/>
      <c r="S39" s="240" t="s">
        <v>229</v>
      </c>
      <c r="T39" s="241" t="s">
        <v>208</v>
      </c>
      <c r="U39" s="224">
        <v>0</v>
      </c>
      <c r="V39" s="224">
        <f>ROUND(E39*U39,2)</f>
        <v>0</v>
      </c>
      <c r="W39" s="224"/>
      <c r="X39" s="224" t="s">
        <v>238</v>
      </c>
      <c r="Y39" s="224" t="s">
        <v>210</v>
      </c>
      <c r="Z39" s="214"/>
      <c r="AA39" s="214"/>
      <c r="AB39" s="214"/>
      <c r="AC39" s="214"/>
      <c r="AD39" s="214"/>
      <c r="AE39" s="214"/>
      <c r="AF39" s="214"/>
      <c r="AG39" s="214" t="s">
        <v>319</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21"/>
      <c r="B40" s="222"/>
      <c r="C40" s="247" t="s">
        <v>573</v>
      </c>
      <c r="D40" s="242"/>
      <c r="E40" s="242"/>
      <c r="F40" s="242"/>
      <c r="G40" s="242"/>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213</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48" t="s">
        <v>574</v>
      </c>
      <c r="D41" s="243"/>
      <c r="E41" s="243"/>
      <c r="F41" s="243"/>
      <c r="G41" s="243"/>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213</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48" t="s">
        <v>555</v>
      </c>
      <c r="D42" s="243"/>
      <c r="E42" s="243"/>
      <c r="F42" s="243"/>
      <c r="G42" s="243"/>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213</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48" t="s">
        <v>575</v>
      </c>
      <c r="D43" s="243"/>
      <c r="E43" s="243"/>
      <c r="F43" s="243"/>
      <c r="G43" s="243"/>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213</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48" t="s">
        <v>576</v>
      </c>
      <c r="D44" s="243"/>
      <c r="E44" s="243"/>
      <c r="F44" s="243"/>
      <c r="G44" s="243"/>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213</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48" t="s">
        <v>558</v>
      </c>
      <c r="D45" s="243"/>
      <c r="E45" s="243"/>
      <c r="F45" s="243"/>
      <c r="G45" s="243"/>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213</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48" t="s">
        <v>529</v>
      </c>
      <c r="D46" s="243"/>
      <c r="E46" s="243"/>
      <c r="F46" s="243"/>
      <c r="G46" s="243"/>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213</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2" x14ac:dyDescent="0.2">
      <c r="A47" s="221"/>
      <c r="B47" s="222"/>
      <c r="C47" s="249" t="s">
        <v>736</v>
      </c>
      <c r="D47" s="225"/>
      <c r="E47" s="226">
        <v>24</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222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ht="22.5" outlineLevel="3" x14ac:dyDescent="0.2">
      <c r="A48" s="221"/>
      <c r="B48" s="222"/>
      <c r="C48" s="249" t="s">
        <v>560</v>
      </c>
      <c r="D48" s="225"/>
      <c r="E48" s="226"/>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222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49" t="s">
        <v>561</v>
      </c>
      <c r="D49" s="225"/>
      <c r="E49" s="226"/>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222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49" t="s">
        <v>562</v>
      </c>
      <c r="D50" s="225"/>
      <c r="E50" s="226"/>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222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ht="22.5" outlineLevel="1" x14ac:dyDescent="0.2">
      <c r="A51" s="235">
        <v>7</v>
      </c>
      <c r="B51" s="236" t="s">
        <v>566</v>
      </c>
      <c r="C51" s="246" t="s">
        <v>737</v>
      </c>
      <c r="D51" s="237" t="s">
        <v>342</v>
      </c>
      <c r="E51" s="238">
        <v>6</v>
      </c>
      <c r="F51" s="239"/>
      <c r="G51" s="240">
        <f>ROUND(E51*F51,2)</f>
        <v>0</v>
      </c>
      <c r="H51" s="239"/>
      <c r="I51" s="240">
        <f>ROUND(E51*H51,2)</f>
        <v>0</v>
      </c>
      <c r="J51" s="239"/>
      <c r="K51" s="240">
        <f>ROUND(E51*J51,2)</f>
        <v>0</v>
      </c>
      <c r="L51" s="240">
        <v>12</v>
      </c>
      <c r="M51" s="240">
        <f>G51*(1+L51/100)</f>
        <v>0</v>
      </c>
      <c r="N51" s="238">
        <v>0</v>
      </c>
      <c r="O51" s="238">
        <f>ROUND(E51*N51,2)</f>
        <v>0</v>
      </c>
      <c r="P51" s="238">
        <v>0</v>
      </c>
      <c r="Q51" s="238">
        <f>ROUND(E51*P51,2)</f>
        <v>0</v>
      </c>
      <c r="R51" s="240"/>
      <c r="S51" s="240" t="s">
        <v>229</v>
      </c>
      <c r="T51" s="241" t="s">
        <v>208</v>
      </c>
      <c r="U51" s="224">
        <v>0</v>
      </c>
      <c r="V51" s="224">
        <f>ROUND(E51*U51,2)</f>
        <v>0</v>
      </c>
      <c r="W51" s="224"/>
      <c r="X51" s="224" t="s">
        <v>238</v>
      </c>
      <c r="Y51" s="224" t="s">
        <v>210</v>
      </c>
      <c r="Z51" s="214"/>
      <c r="AA51" s="214"/>
      <c r="AB51" s="214"/>
      <c r="AC51" s="214"/>
      <c r="AD51" s="214"/>
      <c r="AE51" s="214"/>
      <c r="AF51" s="214"/>
      <c r="AG51" s="214" t="s">
        <v>319</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2" x14ac:dyDescent="0.2">
      <c r="A52" s="221"/>
      <c r="B52" s="222"/>
      <c r="C52" s="247" t="s">
        <v>573</v>
      </c>
      <c r="D52" s="242"/>
      <c r="E52" s="242"/>
      <c r="F52" s="242"/>
      <c r="G52" s="242"/>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213</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48" t="s">
        <v>574</v>
      </c>
      <c r="D53" s="243"/>
      <c r="E53" s="243"/>
      <c r="F53" s="243"/>
      <c r="G53" s="243"/>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213</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48" t="s">
        <v>555</v>
      </c>
      <c r="D54" s="243"/>
      <c r="E54" s="243"/>
      <c r="F54" s="243"/>
      <c r="G54" s="243"/>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213</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48" t="s">
        <v>575</v>
      </c>
      <c r="D55" s="243"/>
      <c r="E55" s="243"/>
      <c r="F55" s="243"/>
      <c r="G55" s="243"/>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213</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48" t="s">
        <v>576</v>
      </c>
      <c r="D56" s="243"/>
      <c r="E56" s="243"/>
      <c r="F56" s="243"/>
      <c r="G56" s="243"/>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213</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48" t="s">
        <v>558</v>
      </c>
      <c r="D57" s="243"/>
      <c r="E57" s="243"/>
      <c r="F57" s="243"/>
      <c r="G57" s="243"/>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213</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48" t="s">
        <v>529</v>
      </c>
      <c r="D58" s="243"/>
      <c r="E58" s="243"/>
      <c r="F58" s="243"/>
      <c r="G58" s="243"/>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213</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2" x14ac:dyDescent="0.2">
      <c r="A59" s="221"/>
      <c r="B59" s="222"/>
      <c r="C59" s="249" t="s">
        <v>593</v>
      </c>
      <c r="D59" s="225"/>
      <c r="E59" s="226">
        <v>6</v>
      </c>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222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ht="22.5" outlineLevel="3" x14ac:dyDescent="0.2">
      <c r="A60" s="221"/>
      <c r="B60" s="222"/>
      <c r="C60" s="249" t="s">
        <v>560</v>
      </c>
      <c r="D60" s="225"/>
      <c r="E60" s="226"/>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222</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49" t="s">
        <v>561</v>
      </c>
      <c r="D61" s="225"/>
      <c r="E61" s="226"/>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222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49" t="s">
        <v>562</v>
      </c>
      <c r="D62" s="225"/>
      <c r="E62" s="226"/>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222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ht="22.5" outlineLevel="1" x14ac:dyDescent="0.2">
      <c r="A63" s="235">
        <v>8</v>
      </c>
      <c r="B63" s="236" t="s">
        <v>569</v>
      </c>
      <c r="C63" s="246" t="s">
        <v>738</v>
      </c>
      <c r="D63" s="237" t="s">
        <v>342</v>
      </c>
      <c r="E63" s="238">
        <v>12</v>
      </c>
      <c r="F63" s="239"/>
      <c r="G63" s="240">
        <f>ROUND(E63*F63,2)</f>
        <v>0</v>
      </c>
      <c r="H63" s="239"/>
      <c r="I63" s="240">
        <f>ROUND(E63*H63,2)</f>
        <v>0</v>
      </c>
      <c r="J63" s="239"/>
      <c r="K63" s="240">
        <f>ROUND(E63*J63,2)</f>
        <v>0</v>
      </c>
      <c r="L63" s="240">
        <v>12</v>
      </c>
      <c r="M63" s="240">
        <f>G63*(1+L63/100)</f>
        <v>0</v>
      </c>
      <c r="N63" s="238">
        <v>0</v>
      </c>
      <c r="O63" s="238">
        <f>ROUND(E63*N63,2)</f>
        <v>0</v>
      </c>
      <c r="P63" s="238">
        <v>0</v>
      </c>
      <c r="Q63" s="238">
        <f>ROUND(E63*P63,2)</f>
        <v>0</v>
      </c>
      <c r="R63" s="240"/>
      <c r="S63" s="240" t="s">
        <v>229</v>
      </c>
      <c r="T63" s="241" t="s">
        <v>208</v>
      </c>
      <c r="U63" s="224">
        <v>0</v>
      </c>
      <c r="V63" s="224">
        <f>ROUND(E63*U63,2)</f>
        <v>0</v>
      </c>
      <c r="W63" s="224"/>
      <c r="X63" s="224" t="s">
        <v>238</v>
      </c>
      <c r="Y63" s="224" t="s">
        <v>210</v>
      </c>
      <c r="Z63" s="214"/>
      <c r="AA63" s="214"/>
      <c r="AB63" s="214"/>
      <c r="AC63" s="214"/>
      <c r="AD63" s="214"/>
      <c r="AE63" s="214"/>
      <c r="AF63" s="214"/>
      <c r="AG63" s="214" t="s">
        <v>319</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2" x14ac:dyDescent="0.2">
      <c r="A64" s="221"/>
      <c r="B64" s="222"/>
      <c r="C64" s="247" t="s">
        <v>591</v>
      </c>
      <c r="D64" s="242"/>
      <c r="E64" s="242"/>
      <c r="F64" s="242"/>
      <c r="G64" s="242"/>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213</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48" t="s">
        <v>574</v>
      </c>
      <c r="D65" s="243"/>
      <c r="E65" s="243"/>
      <c r="F65" s="243"/>
      <c r="G65" s="243"/>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213</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48" t="s">
        <v>555</v>
      </c>
      <c r="D66" s="243"/>
      <c r="E66" s="243"/>
      <c r="F66" s="243"/>
      <c r="G66" s="243"/>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213</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48" t="s">
        <v>575</v>
      </c>
      <c r="D67" s="243"/>
      <c r="E67" s="243"/>
      <c r="F67" s="243"/>
      <c r="G67" s="243"/>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213</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48" t="s">
        <v>576</v>
      </c>
      <c r="D68" s="243"/>
      <c r="E68" s="243"/>
      <c r="F68" s="243"/>
      <c r="G68" s="243"/>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213</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48" t="s">
        <v>592</v>
      </c>
      <c r="D69" s="243"/>
      <c r="E69" s="243"/>
      <c r="F69" s="243"/>
      <c r="G69" s="243"/>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213</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48" t="s">
        <v>558</v>
      </c>
      <c r="D70" s="243"/>
      <c r="E70" s="243"/>
      <c r="F70" s="243"/>
      <c r="G70" s="243"/>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213</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48" t="s">
        <v>529</v>
      </c>
      <c r="D71" s="243"/>
      <c r="E71" s="243"/>
      <c r="F71" s="243"/>
      <c r="G71" s="243"/>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213</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2" x14ac:dyDescent="0.2">
      <c r="A72" s="221"/>
      <c r="B72" s="222"/>
      <c r="C72" s="249" t="s">
        <v>596</v>
      </c>
      <c r="D72" s="225"/>
      <c r="E72" s="226">
        <v>12</v>
      </c>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222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ht="22.5" outlineLevel="3" x14ac:dyDescent="0.2">
      <c r="A73" s="221"/>
      <c r="B73" s="222"/>
      <c r="C73" s="249" t="s">
        <v>560</v>
      </c>
      <c r="D73" s="225"/>
      <c r="E73" s="226"/>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222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49" t="s">
        <v>561</v>
      </c>
      <c r="D74" s="225"/>
      <c r="E74" s="226"/>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222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49" t="s">
        <v>562</v>
      </c>
      <c r="D75" s="225"/>
      <c r="E75" s="226"/>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222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ht="22.5" outlineLevel="1" x14ac:dyDescent="0.2">
      <c r="A76" s="235">
        <v>9</v>
      </c>
      <c r="B76" s="236" t="s">
        <v>571</v>
      </c>
      <c r="C76" s="246" t="s">
        <v>739</v>
      </c>
      <c r="D76" s="237" t="s">
        <v>342</v>
      </c>
      <c r="E76" s="238">
        <v>6</v>
      </c>
      <c r="F76" s="239"/>
      <c r="G76" s="240">
        <f>ROUND(E76*F76,2)</f>
        <v>0</v>
      </c>
      <c r="H76" s="239"/>
      <c r="I76" s="240">
        <f>ROUND(E76*H76,2)</f>
        <v>0</v>
      </c>
      <c r="J76" s="239"/>
      <c r="K76" s="240">
        <f>ROUND(E76*J76,2)</f>
        <v>0</v>
      </c>
      <c r="L76" s="240">
        <v>12</v>
      </c>
      <c r="M76" s="240">
        <f>G76*(1+L76/100)</f>
        <v>0</v>
      </c>
      <c r="N76" s="238">
        <v>0</v>
      </c>
      <c r="O76" s="238">
        <f>ROUND(E76*N76,2)</f>
        <v>0</v>
      </c>
      <c r="P76" s="238">
        <v>0</v>
      </c>
      <c r="Q76" s="238">
        <f>ROUND(E76*P76,2)</f>
        <v>0</v>
      </c>
      <c r="R76" s="240"/>
      <c r="S76" s="240" t="s">
        <v>229</v>
      </c>
      <c r="T76" s="241" t="s">
        <v>208</v>
      </c>
      <c r="U76" s="224">
        <v>0</v>
      </c>
      <c r="V76" s="224">
        <f>ROUND(E76*U76,2)</f>
        <v>0</v>
      </c>
      <c r="W76" s="224"/>
      <c r="X76" s="224" t="s">
        <v>238</v>
      </c>
      <c r="Y76" s="224" t="s">
        <v>210</v>
      </c>
      <c r="Z76" s="214"/>
      <c r="AA76" s="214"/>
      <c r="AB76" s="214"/>
      <c r="AC76" s="214"/>
      <c r="AD76" s="214"/>
      <c r="AE76" s="214"/>
      <c r="AF76" s="214"/>
      <c r="AG76" s="214" t="s">
        <v>319</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
      <c r="A77" s="221"/>
      <c r="B77" s="222"/>
      <c r="C77" s="247" t="s">
        <v>591</v>
      </c>
      <c r="D77" s="242"/>
      <c r="E77" s="242"/>
      <c r="F77" s="242"/>
      <c r="G77" s="242"/>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213</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48" t="s">
        <v>574</v>
      </c>
      <c r="D78" s="243"/>
      <c r="E78" s="243"/>
      <c r="F78" s="243"/>
      <c r="G78" s="243"/>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213</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48" t="s">
        <v>555</v>
      </c>
      <c r="D79" s="243"/>
      <c r="E79" s="243"/>
      <c r="F79" s="243"/>
      <c r="G79" s="243"/>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213</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48" t="s">
        <v>575</v>
      </c>
      <c r="D80" s="243"/>
      <c r="E80" s="243"/>
      <c r="F80" s="243"/>
      <c r="G80" s="243"/>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213</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48" t="s">
        <v>576</v>
      </c>
      <c r="D81" s="243"/>
      <c r="E81" s="243"/>
      <c r="F81" s="243"/>
      <c r="G81" s="243"/>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213</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48" t="s">
        <v>592</v>
      </c>
      <c r="D82" s="243"/>
      <c r="E82" s="243"/>
      <c r="F82" s="243"/>
      <c r="G82" s="243"/>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213</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48" t="s">
        <v>558</v>
      </c>
      <c r="D83" s="243"/>
      <c r="E83" s="243"/>
      <c r="F83" s="243"/>
      <c r="G83" s="243"/>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213</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48" t="s">
        <v>529</v>
      </c>
      <c r="D84" s="243"/>
      <c r="E84" s="243"/>
      <c r="F84" s="243"/>
      <c r="G84" s="243"/>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213</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2" x14ac:dyDescent="0.2">
      <c r="A85" s="221"/>
      <c r="B85" s="222"/>
      <c r="C85" s="249" t="s">
        <v>593</v>
      </c>
      <c r="D85" s="225"/>
      <c r="E85" s="226">
        <v>6</v>
      </c>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222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ht="22.5" outlineLevel="3" x14ac:dyDescent="0.2">
      <c r="A86" s="221"/>
      <c r="B86" s="222"/>
      <c r="C86" s="249" t="s">
        <v>560</v>
      </c>
      <c r="D86" s="225"/>
      <c r="E86" s="226"/>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222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49" t="s">
        <v>561</v>
      </c>
      <c r="D87" s="225"/>
      <c r="E87" s="226"/>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222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49" t="s">
        <v>562</v>
      </c>
      <c r="D88" s="225"/>
      <c r="E88" s="226"/>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222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ht="22.5" outlineLevel="1" x14ac:dyDescent="0.2">
      <c r="A89" s="235">
        <v>10</v>
      </c>
      <c r="B89" s="236" t="s">
        <v>578</v>
      </c>
      <c r="C89" s="246" t="s">
        <v>740</v>
      </c>
      <c r="D89" s="237" t="s">
        <v>342</v>
      </c>
      <c r="E89" s="238">
        <v>5</v>
      </c>
      <c r="F89" s="239"/>
      <c r="G89" s="240">
        <f>ROUND(E89*F89,2)</f>
        <v>0</v>
      </c>
      <c r="H89" s="239"/>
      <c r="I89" s="240">
        <f>ROUND(E89*H89,2)</f>
        <v>0</v>
      </c>
      <c r="J89" s="239"/>
      <c r="K89" s="240">
        <f>ROUND(E89*J89,2)</f>
        <v>0</v>
      </c>
      <c r="L89" s="240">
        <v>12</v>
      </c>
      <c r="M89" s="240">
        <f>G89*(1+L89/100)</f>
        <v>0</v>
      </c>
      <c r="N89" s="238">
        <v>0</v>
      </c>
      <c r="O89" s="238">
        <f>ROUND(E89*N89,2)</f>
        <v>0</v>
      </c>
      <c r="P89" s="238">
        <v>0</v>
      </c>
      <c r="Q89" s="238">
        <f>ROUND(E89*P89,2)</f>
        <v>0</v>
      </c>
      <c r="R89" s="240"/>
      <c r="S89" s="240" t="s">
        <v>229</v>
      </c>
      <c r="T89" s="241" t="s">
        <v>208</v>
      </c>
      <c r="U89" s="224">
        <v>0</v>
      </c>
      <c r="V89" s="224">
        <f>ROUND(E89*U89,2)</f>
        <v>0</v>
      </c>
      <c r="W89" s="224"/>
      <c r="X89" s="224" t="s">
        <v>238</v>
      </c>
      <c r="Y89" s="224" t="s">
        <v>210</v>
      </c>
      <c r="Z89" s="214"/>
      <c r="AA89" s="214"/>
      <c r="AB89" s="214"/>
      <c r="AC89" s="214"/>
      <c r="AD89" s="214"/>
      <c r="AE89" s="214"/>
      <c r="AF89" s="214"/>
      <c r="AG89" s="214" t="s">
        <v>319</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2" x14ac:dyDescent="0.2">
      <c r="A90" s="221"/>
      <c r="B90" s="222"/>
      <c r="C90" s="247" t="s">
        <v>580</v>
      </c>
      <c r="D90" s="242"/>
      <c r="E90" s="242"/>
      <c r="F90" s="242"/>
      <c r="G90" s="242"/>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213</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48" t="s">
        <v>574</v>
      </c>
      <c r="D91" s="243"/>
      <c r="E91" s="243"/>
      <c r="F91" s="243"/>
      <c r="G91" s="243"/>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213</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48" t="s">
        <v>555</v>
      </c>
      <c r="D92" s="243"/>
      <c r="E92" s="243"/>
      <c r="F92" s="243"/>
      <c r="G92" s="243"/>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213</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48" t="s">
        <v>581</v>
      </c>
      <c r="D93" s="243"/>
      <c r="E93" s="243"/>
      <c r="F93" s="243"/>
      <c r="G93" s="243"/>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213</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48" t="s">
        <v>582</v>
      </c>
      <c r="D94" s="243"/>
      <c r="E94" s="243"/>
      <c r="F94" s="243"/>
      <c r="G94" s="243"/>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213</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48" t="s">
        <v>558</v>
      </c>
      <c r="D95" s="243"/>
      <c r="E95" s="243"/>
      <c r="F95" s="243"/>
      <c r="G95" s="243"/>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213</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48" t="s">
        <v>529</v>
      </c>
      <c r="D96" s="243"/>
      <c r="E96" s="243"/>
      <c r="F96" s="243"/>
      <c r="G96" s="243"/>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213</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2" x14ac:dyDescent="0.2">
      <c r="A97" s="221"/>
      <c r="B97" s="222"/>
      <c r="C97" s="249" t="s">
        <v>805</v>
      </c>
      <c r="D97" s="225"/>
      <c r="E97" s="226">
        <v>5</v>
      </c>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222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ht="22.5" outlineLevel="3" x14ac:dyDescent="0.2">
      <c r="A98" s="221"/>
      <c r="B98" s="222"/>
      <c r="C98" s="249" t="s">
        <v>560</v>
      </c>
      <c r="D98" s="225"/>
      <c r="E98" s="226"/>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222</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49" t="s">
        <v>561</v>
      </c>
      <c r="D99" s="225"/>
      <c r="E99" s="226"/>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222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49" t="s">
        <v>562</v>
      </c>
      <c r="D100" s="225"/>
      <c r="E100" s="226"/>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222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ht="22.5" outlineLevel="1" x14ac:dyDescent="0.2">
      <c r="A101" s="235">
        <v>11</v>
      </c>
      <c r="B101" s="236" t="s">
        <v>584</v>
      </c>
      <c r="C101" s="246" t="s">
        <v>741</v>
      </c>
      <c r="D101" s="237" t="s">
        <v>342</v>
      </c>
      <c r="E101" s="238">
        <v>4</v>
      </c>
      <c r="F101" s="239"/>
      <c r="G101" s="240">
        <f>ROUND(E101*F101,2)</f>
        <v>0</v>
      </c>
      <c r="H101" s="239"/>
      <c r="I101" s="240">
        <f>ROUND(E101*H101,2)</f>
        <v>0</v>
      </c>
      <c r="J101" s="239"/>
      <c r="K101" s="240">
        <f>ROUND(E101*J101,2)</f>
        <v>0</v>
      </c>
      <c r="L101" s="240">
        <v>12</v>
      </c>
      <c r="M101" s="240">
        <f>G101*(1+L101/100)</f>
        <v>0</v>
      </c>
      <c r="N101" s="238">
        <v>0</v>
      </c>
      <c r="O101" s="238">
        <f>ROUND(E101*N101,2)</f>
        <v>0</v>
      </c>
      <c r="P101" s="238">
        <v>0</v>
      </c>
      <c r="Q101" s="238">
        <f>ROUND(E101*P101,2)</f>
        <v>0</v>
      </c>
      <c r="R101" s="240"/>
      <c r="S101" s="240" t="s">
        <v>229</v>
      </c>
      <c r="T101" s="241" t="s">
        <v>208</v>
      </c>
      <c r="U101" s="224">
        <v>0</v>
      </c>
      <c r="V101" s="224">
        <f>ROUND(E101*U101,2)</f>
        <v>0</v>
      </c>
      <c r="W101" s="224"/>
      <c r="X101" s="224" t="s">
        <v>238</v>
      </c>
      <c r="Y101" s="224" t="s">
        <v>210</v>
      </c>
      <c r="Z101" s="214"/>
      <c r="AA101" s="214"/>
      <c r="AB101" s="214"/>
      <c r="AC101" s="214"/>
      <c r="AD101" s="214"/>
      <c r="AE101" s="214"/>
      <c r="AF101" s="214"/>
      <c r="AG101" s="214" t="s">
        <v>319</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21"/>
      <c r="B102" s="222"/>
      <c r="C102" s="247" t="s">
        <v>580</v>
      </c>
      <c r="D102" s="242"/>
      <c r="E102" s="242"/>
      <c r="F102" s="242"/>
      <c r="G102" s="242"/>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213</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48" t="s">
        <v>586</v>
      </c>
      <c r="D103" s="243"/>
      <c r="E103" s="243"/>
      <c r="F103" s="243"/>
      <c r="G103" s="243"/>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213</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48" t="s">
        <v>555</v>
      </c>
      <c r="D104" s="243"/>
      <c r="E104" s="243"/>
      <c r="F104" s="243"/>
      <c r="G104" s="243"/>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213</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48" t="s">
        <v>581</v>
      </c>
      <c r="D105" s="243"/>
      <c r="E105" s="243"/>
      <c r="F105" s="243"/>
      <c r="G105" s="243"/>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213</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48" t="s">
        <v>811</v>
      </c>
      <c r="D106" s="243"/>
      <c r="E106" s="243"/>
      <c r="F106" s="243"/>
      <c r="G106" s="243"/>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213</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48" t="s">
        <v>558</v>
      </c>
      <c r="D107" s="243"/>
      <c r="E107" s="243"/>
      <c r="F107" s="243"/>
      <c r="G107" s="243"/>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213</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48" t="s">
        <v>529</v>
      </c>
      <c r="D108" s="243"/>
      <c r="E108" s="243"/>
      <c r="F108" s="243"/>
      <c r="G108" s="243"/>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213</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2" x14ac:dyDescent="0.2">
      <c r="A109" s="221"/>
      <c r="B109" s="222"/>
      <c r="C109" s="249" t="s">
        <v>806</v>
      </c>
      <c r="D109" s="225"/>
      <c r="E109" s="226">
        <v>4</v>
      </c>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222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ht="22.5" outlineLevel="3" x14ac:dyDescent="0.2">
      <c r="A110" s="221"/>
      <c r="B110" s="222"/>
      <c r="C110" s="249" t="s">
        <v>560</v>
      </c>
      <c r="D110" s="225"/>
      <c r="E110" s="226"/>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222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49" t="s">
        <v>561</v>
      </c>
      <c r="D111" s="225"/>
      <c r="E111" s="226"/>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222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49" t="s">
        <v>562</v>
      </c>
      <c r="D112" s="225"/>
      <c r="E112" s="226"/>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222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ht="22.5" outlineLevel="1" x14ac:dyDescent="0.2">
      <c r="A113" s="235">
        <v>12</v>
      </c>
      <c r="B113" s="236" t="s">
        <v>589</v>
      </c>
      <c r="C113" s="246" t="s">
        <v>742</v>
      </c>
      <c r="D113" s="237" t="s">
        <v>342</v>
      </c>
      <c r="E113" s="238">
        <v>6</v>
      </c>
      <c r="F113" s="239"/>
      <c r="G113" s="240">
        <f>ROUND(E113*F113,2)</f>
        <v>0</v>
      </c>
      <c r="H113" s="239"/>
      <c r="I113" s="240">
        <f>ROUND(E113*H113,2)</f>
        <v>0</v>
      </c>
      <c r="J113" s="239"/>
      <c r="K113" s="240">
        <f>ROUND(E113*J113,2)</f>
        <v>0</v>
      </c>
      <c r="L113" s="240">
        <v>12</v>
      </c>
      <c r="M113" s="240">
        <f>G113*(1+L113/100)</f>
        <v>0</v>
      </c>
      <c r="N113" s="238">
        <v>0</v>
      </c>
      <c r="O113" s="238">
        <f>ROUND(E113*N113,2)</f>
        <v>0</v>
      </c>
      <c r="P113" s="238">
        <v>0</v>
      </c>
      <c r="Q113" s="238">
        <f>ROUND(E113*P113,2)</f>
        <v>0</v>
      </c>
      <c r="R113" s="240"/>
      <c r="S113" s="240" t="s">
        <v>229</v>
      </c>
      <c r="T113" s="241" t="s">
        <v>208</v>
      </c>
      <c r="U113" s="224">
        <v>0</v>
      </c>
      <c r="V113" s="224">
        <f>ROUND(E113*U113,2)</f>
        <v>0</v>
      </c>
      <c r="W113" s="224"/>
      <c r="X113" s="224" t="s">
        <v>238</v>
      </c>
      <c r="Y113" s="224" t="s">
        <v>210</v>
      </c>
      <c r="Z113" s="214"/>
      <c r="AA113" s="214"/>
      <c r="AB113" s="214"/>
      <c r="AC113" s="214"/>
      <c r="AD113" s="214"/>
      <c r="AE113" s="214"/>
      <c r="AF113" s="214"/>
      <c r="AG113" s="214" t="s">
        <v>319</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2" x14ac:dyDescent="0.2">
      <c r="A114" s="221"/>
      <c r="B114" s="222"/>
      <c r="C114" s="247" t="s">
        <v>573</v>
      </c>
      <c r="D114" s="242"/>
      <c r="E114" s="242"/>
      <c r="F114" s="242"/>
      <c r="G114" s="242"/>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213</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48" t="s">
        <v>574</v>
      </c>
      <c r="D115" s="243"/>
      <c r="E115" s="243"/>
      <c r="F115" s="243"/>
      <c r="G115" s="243"/>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213</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48" t="s">
        <v>555</v>
      </c>
      <c r="D116" s="243"/>
      <c r="E116" s="243"/>
      <c r="F116" s="243"/>
      <c r="G116" s="243"/>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213</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48" t="s">
        <v>575</v>
      </c>
      <c r="D117" s="243"/>
      <c r="E117" s="243"/>
      <c r="F117" s="243"/>
      <c r="G117" s="243"/>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213</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48" t="s">
        <v>576</v>
      </c>
      <c r="D118" s="243"/>
      <c r="E118" s="243"/>
      <c r="F118" s="243"/>
      <c r="G118" s="243"/>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213</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48" t="s">
        <v>558</v>
      </c>
      <c r="D119" s="243"/>
      <c r="E119" s="243"/>
      <c r="F119" s="243"/>
      <c r="G119" s="243"/>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213</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48" t="s">
        <v>529</v>
      </c>
      <c r="D120" s="243"/>
      <c r="E120" s="243"/>
      <c r="F120" s="243"/>
      <c r="G120" s="243"/>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213</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2" x14ac:dyDescent="0.2">
      <c r="A121" s="221"/>
      <c r="B121" s="222"/>
      <c r="C121" s="249" t="s">
        <v>593</v>
      </c>
      <c r="D121" s="225"/>
      <c r="E121" s="226">
        <v>6</v>
      </c>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222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ht="22.5" outlineLevel="3" x14ac:dyDescent="0.2">
      <c r="A122" s="221"/>
      <c r="B122" s="222"/>
      <c r="C122" s="249" t="s">
        <v>560</v>
      </c>
      <c r="D122" s="225"/>
      <c r="E122" s="226"/>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222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49" t="s">
        <v>561</v>
      </c>
      <c r="D123" s="225"/>
      <c r="E123" s="226"/>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222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49" t="s">
        <v>562</v>
      </c>
      <c r="D124" s="225"/>
      <c r="E124" s="226"/>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222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ht="22.5" outlineLevel="1" x14ac:dyDescent="0.2">
      <c r="A125" s="235">
        <v>13</v>
      </c>
      <c r="B125" s="236" t="s">
        <v>601</v>
      </c>
      <c r="C125" s="246" t="s">
        <v>744</v>
      </c>
      <c r="D125" s="237" t="s">
        <v>342</v>
      </c>
      <c r="E125" s="238">
        <v>6</v>
      </c>
      <c r="F125" s="239"/>
      <c r="G125" s="240">
        <f>ROUND(E125*F125,2)</f>
        <v>0</v>
      </c>
      <c r="H125" s="239"/>
      <c r="I125" s="240">
        <f>ROUND(E125*H125,2)</f>
        <v>0</v>
      </c>
      <c r="J125" s="239"/>
      <c r="K125" s="240">
        <f>ROUND(E125*J125,2)</f>
        <v>0</v>
      </c>
      <c r="L125" s="240">
        <v>12</v>
      </c>
      <c r="M125" s="240">
        <f>G125*(1+L125/100)</f>
        <v>0</v>
      </c>
      <c r="N125" s="238">
        <v>0</v>
      </c>
      <c r="O125" s="238">
        <f>ROUND(E125*N125,2)</f>
        <v>0</v>
      </c>
      <c r="P125" s="238">
        <v>0</v>
      </c>
      <c r="Q125" s="238">
        <f>ROUND(E125*P125,2)</f>
        <v>0</v>
      </c>
      <c r="R125" s="240"/>
      <c r="S125" s="240" t="s">
        <v>229</v>
      </c>
      <c r="T125" s="241" t="s">
        <v>208</v>
      </c>
      <c r="U125" s="224">
        <v>0</v>
      </c>
      <c r="V125" s="224">
        <f>ROUND(E125*U125,2)</f>
        <v>0</v>
      </c>
      <c r="W125" s="224"/>
      <c r="X125" s="224" t="s">
        <v>238</v>
      </c>
      <c r="Y125" s="224" t="s">
        <v>210</v>
      </c>
      <c r="Z125" s="214"/>
      <c r="AA125" s="214"/>
      <c r="AB125" s="214"/>
      <c r="AC125" s="214"/>
      <c r="AD125" s="214"/>
      <c r="AE125" s="214"/>
      <c r="AF125" s="214"/>
      <c r="AG125" s="214" t="s">
        <v>319</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2" x14ac:dyDescent="0.2">
      <c r="A126" s="221"/>
      <c r="B126" s="222"/>
      <c r="C126" s="247" t="s">
        <v>580</v>
      </c>
      <c r="D126" s="242"/>
      <c r="E126" s="242"/>
      <c r="F126" s="242"/>
      <c r="G126" s="242"/>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213</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48" t="s">
        <v>603</v>
      </c>
      <c r="D127" s="243"/>
      <c r="E127" s="243"/>
      <c r="F127" s="243"/>
      <c r="G127" s="243"/>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213</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48" t="s">
        <v>557</v>
      </c>
      <c r="D128" s="243"/>
      <c r="E128" s="243"/>
      <c r="F128" s="243"/>
      <c r="G128" s="243"/>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213</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48" t="s">
        <v>555</v>
      </c>
      <c r="D129" s="243"/>
      <c r="E129" s="243"/>
      <c r="F129" s="243"/>
      <c r="G129" s="243"/>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213</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48" t="s">
        <v>604</v>
      </c>
      <c r="D130" s="243"/>
      <c r="E130" s="243"/>
      <c r="F130" s="243"/>
      <c r="G130" s="243"/>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213</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48" t="s">
        <v>558</v>
      </c>
      <c r="D131" s="243"/>
      <c r="E131" s="243"/>
      <c r="F131" s="243"/>
      <c r="G131" s="243"/>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213</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48" t="s">
        <v>529</v>
      </c>
      <c r="D132" s="243"/>
      <c r="E132" s="243"/>
      <c r="F132" s="243"/>
      <c r="G132" s="243"/>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213</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2" x14ac:dyDescent="0.2">
      <c r="A133" s="221"/>
      <c r="B133" s="222"/>
      <c r="C133" s="249" t="s">
        <v>605</v>
      </c>
      <c r="D133" s="225"/>
      <c r="E133" s="226">
        <v>6</v>
      </c>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222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ht="22.5" outlineLevel="3" x14ac:dyDescent="0.2">
      <c r="A134" s="221"/>
      <c r="B134" s="222"/>
      <c r="C134" s="249" t="s">
        <v>560</v>
      </c>
      <c r="D134" s="225"/>
      <c r="E134" s="226"/>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222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49" t="s">
        <v>561</v>
      </c>
      <c r="D135" s="225"/>
      <c r="E135" s="226"/>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222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49" t="s">
        <v>562</v>
      </c>
      <c r="D136" s="225"/>
      <c r="E136" s="226"/>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222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ht="22.5" outlineLevel="1" x14ac:dyDescent="0.2">
      <c r="A137" s="235">
        <v>14</v>
      </c>
      <c r="B137" s="236" t="s">
        <v>606</v>
      </c>
      <c r="C137" s="246" t="s">
        <v>807</v>
      </c>
      <c r="D137" s="237" t="s">
        <v>342</v>
      </c>
      <c r="E137" s="238">
        <v>1</v>
      </c>
      <c r="F137" s="239"/>
      <c r="G137" s="240">
        <f>ROUND(E137*F137,2)</f>
        <v>0</v>
      </c>
      <c r="H137" s="239"/>
      <c r="I137" s="240">
        <f>ROUND(E137*H137,2)</f>
        <v>0</v>
      </c>
      <c r="J137" s="239"/>
      <c r="K137" s="240">
        <f>ROUND(E137*J137,2)</f>
        <v>0</v>
      </c>
      <c r="L137" s="240">
        <v>12</v>
      </c>
      <c r="M137" s="240">
        <f>G137*(1+L137/100)</f>
        <v>0</v>
      </c>
      <c r="N137" s="238">
        <v>0</v>
      </c>
      <c r="O137" s="238">
        <f>ROUND(E137*N137,2)</f>
        <v>0</v>
      </c>
      <c r="P137" s="238">
        <v>0</v>
      </c>
      <c r="Q137" s="238">
        <f>ROUND(E137*P137,2)</f>
        <v>0</v>
      </c>
      <c r="R137" s="240"/>
      <c r="S137" s="240" t="s">
        <v>229</v>
      </c>
      <c r="T137" s="241" t="s">
        <v>208</v>
      </c>
      <c r="U137" s="224">
        <v>0</v>
      </c>
      <c r="V137" s="224">
        <f>ROUND(E137*U137,2)</f>
        <v>0</v>
      </c>
      <c r="W137" s="224"/>
      <c r="X137" s="224" t="s">
        <v>238</v>
      </c>
      <c r="Y137" s="224" t="s">
        <v>210</v>
      </c>
      <c r="Z137" s="214"/>
      <c r="AA137" s="214"/>
      <c r="AB137" s="214"/>
      <c r="AC137" s="214"/>
      <c r="AD137" s="214"/>
      <c r="AE137" s="214"/>
      <c r="AF137" s="214"/>
      <c r="AG137" s="214" t="s">
        <v>319</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x14ac:dyDescent="0.2">
      <c r="A138" s="221"/>
      <c r="B138" s="222"/>
      <c r="C138" s="247" t="s">
        <v>553</v>
      </c>
      <c r="D138" s="242"/>
      <c r="E138" s="242"/>
      <c r="F138" s="242"/>
      <c r="G138" s="242"/>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213</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48" t="s">
        <v>554</v>
      </c>
      <c r="D139" s="243"/>
      <c r="E139" s="243"/>
      <c r="F139" s="243"/>
      <c r="G139" s="243"/>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213</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48" t="s">
        <v>555</v>
      </c>
      <c r="D140" s="243"/>
      <c r="E140" s="243"/>
      <c r="F140" s="243"/>
      <c r="G140" s="243"/>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213</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48" t="s">
        <v>556</v>
      </c>
      <c r="D141" s="243"/>
      <c r="E141" s="243"/>
      <c r="F141" s="243"/>
      <c r="G141" s="243"/>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213</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48" t="s">
        <v>557</v>
      </c>
      <c r="D142" s="243"/>
      <c r="E142" s="243"/>
      <c r="F142" s="243"/>
      <c r="G142" s="243"/>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213</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48" t="s">
        <v>558</v>
      </c>
      <c r="D143" s="243"/>
      <c r="E143" s="243"/>
      <c r="F143" s="243"/>
      <c r="G143" s="243"/>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213</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48" t="s">
        <v>529</v>
      </c>
      <c r="D144" s="243"/>
      <c r="E144" s="243"/>
      <c r="F144" s="243"/>
      <c r="G144" s="243"/>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213</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2" x14ac:dyDescent="0.2">
      <c r="A145" s="221"/>
      <c r="B145" s="222"/>
      <c r="C145" s="249" t="s">
        <v>568</v>
      </c>
      <c r="D145" s="225"/>
      <c r="E145" s="226">
        <v>1</v>
      </c>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222</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ht="22.5" outlineLevel="3" x14ac:dyDescent="0.2">
      <c r="A146" s="221"/>
      <c r="B146" s="222"/>
      <c r="C146" s="249" t="s">
        <v>560</v>
      </c>
      <c r="D146" s="225"/>
      <c r="E146" s="226"/>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222</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49" t="s">
        <v>561</v>
      </c>
      <c r="D147" s="225"/>
      <c r="E147" s="226"/>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222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49" t="s">
        <v>562</v>
      </c>
      <c r="D148" s="225"/>
      <c r="E148" s="226"/>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222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ht="22.5" outlineLevel="1" x14ac:dyDescent="0.2">
      <c r="A149" s="235">
        <v>15</v>
      </c>
      <c r="B149" s="236" t="s">
        <v>808</v>
      </c>
      <c r="C149" s="246" t="s">
        <v>809</v>
      </c>
      <c r="D149" s="237" t="s">
        <v>342</v>
      </c>
      <c r="E149" s="238">
        <v>2</v>
      </c>
      <c r="F149" s="239"/>
      <c r="G149" s="240">
        <f>ROUND(E149*F149,2)</f>
        <v>0</v>
      </c>
      <c r="H149" s="239"/>
      <c r="I149" s="240">
        <f>ROUND(E149*H149,2)</f>
        <v>0</v>
      </c>
      <c r="J149" s="239"/>
      <c r="K149" s="240">
        <f>ROUND(E149*J149,2)</f>
        <v>0</v>
      </c>
      <c r="L149" s="240">
        <v>12</v>
      </c>
      <c r="M149" s="240">
        <f>G149*(1+L149/100)</f>
        <v>0</v>
      </c>
      <c r="N149" s="238">
        <v>0</v>
      </c>
      <c r="O149" s="238">
        <f>ROUND(E149*N149,2)</f>
        <v>0</v>
      </c>
      <c r="P149" s="238">
        <v>0</v>
      </c>
      <c r="Q149" s="238">
        <f>ROUND(E149*P149,2)</f>
        <v>0</v>
      </c>
      <c r="R149" s="240"/>
      <c r="S149" s="240" t="s">
        <v>229</v>
      </c>
      <c r="T149" s="241" t="s">
        <v>208</v>
      </c>
      <c r="U149" s="224">
        <v>0</v>
      </c>
      <c r="V149" s="224">
        <f>ROUND(E149*U149,2)</f>
        <v>0</v>
      </c>
      <c r="W149" s="224"/>
      <c r="X149" s="224" t="s">
        <v>238</v>
      </c>
      <c r="Y149" s="224" t="s">
        <v>210</v>
      </c>
      <c r="Z149" s="214"/>
      <c r="AA149" s="214"/>
      <c r="AB149" s="214"/>
      <c r="AC149" s="214"/>
      <c r="AD149" s="214"/>
      <c r="AE149" s="214"/>
      <c r="AF149" s="214"/>
      <c r="AG149" s="214" t="s">
        <v>319</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2" x14ac:dyDescent="0.2">
      <c r="A150" s="221"/>
      <c r="B150" s="222"/>
      <c r="C150" s="247" t="s">
        <v>553</v>
      </c>
      <c r="D150" s="242"/>
      <c r="E150" s="242"/>
      <c r="F150" s="242"/>
      <c r="G150" s="242"/>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213</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48" t="s">
        <v>554</v>
      </c>
      <c r="D151" s="243"/>
      <c r="E151" s="243"/>
      <c r="F151" s="243"/>
      <c r="G151" s="243"/>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213</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48" t="s">
        <v>555</v>
      </c>
      <c r="D152" s="243"/>
      <c r="E152" s="243"/>
      <c r="F152" s="243"/>
      <c r="G152" s="243"/>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213</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48" t="s">
        <v>556</v>
      </c>
      <c r="D153" s="243"/>
      <c r="E153" s="243"/>
      <c r="F153" s="243"/>
      <c r="G153" s="243"/>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213</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48" t="s">
        <v>557</v>
      </c>
      <c r="D154" s="243"/>
      <c r="E154" s="243"/>
      <c r="F154" s="243"/>
      <c r="G154" s="243"/>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213</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48" t="s">
        <v>558</v>
      </c>
      <c r="D155" s="243"/>
      <c r="E155" s="243"/>
      <c r="F155" s="243"/>
      <c r="G155" s="243"/>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213</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48" t="s">
        <v>529</v>
      </c>
      <c r="D156" s="243"/>
      <c r="E156" s="243"/>
      <c r="F156" s="243"/>
      <c r="G156" s="243"/>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213</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2" x14ac:dyDescent="0.2">
      <c r="A157" s="221"/>
      <c r="B157" s="222"/>
      <c r="C157" s="249" t="s">
        <v>559</v>
      </c>
      <c r="D157" s="225"/>
      <c r="E157" s="226">
        <v>2</v>
      </c>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222</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ht="22.5" outlineLevel="3" x14ac:dyDescent="0.2">
      <c r="A158" s="221"/>
      <c r="B158" s="222"/>
      <c r="C158" s="249" t="s">
        <v>560</v>
      </c>
      <c r="D158" s="225"/>
      <c r="E158" s="226"/>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222</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49" t="s">
        <v>561</v>
      </c>
      <c r="D159" s="225"/>
      <c r="E159" s="226"/>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222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49" t="s">
        <v>562</v>
      </c>
      <c r="D160" s="225"/>
      <c r="E160" s="226"/>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222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x14ac:dyDescent="0.2">
      <c r="A161" s="228" t="s">
        <v>202</v>
      </c>
      <c r="B161" s="229" t="s">
        <v>168</v>
      </c>
      <c r="C161" s="245" t="s">
        <v>169</v>
      </c>
      <c r="D161" s="230"/>
      <c r="E161" s="231"/>
      <c r="F161" s="232"/>
      <c r="G161" s="232">
        <f>SUMIF(AG162:AG175,"&lt;&gt;NOR",G162:G175)</f>
        <v>0</v>
      </c>
      <c r="H161" s="232"/>
      <c r="I161" s="232">
        <f>SUM(I162:I175)</f>
        <v>0</v>
      </c>
      <c r="J161" s="232"/>
      <c r="K161" s="232">
        <f>SUM(K162:K175)</f>
        <v>0</v>
      </c>
      <c r="L161" s="232"/>
      <c r="M161" s="232">
        <f>SUM(M162:M175)</f>
        <v>0</v>
      </c>
      <c r="N161" s="231"/>
      <c r="O161" s="231">
        <f>SUM(O162:O175)</f>
        <v>0</v>
      </c>
      <c r="P161" s="231"/>
      <c r="Q161" s="231">
        <f>SUM(Q162:Q175)</f>
        <v>0</v>
      </c>
      <c r="R161" s="232"/>
      <c r="S161" s="232"/>
      <c r="T161" s="233"/>
      <c r="U161" s="227"/>
      <c r="V161" s="227">
        <f>SUM(V162:V175)</f>
        <v>0</v>
      </c>
      <c r="W161" s="227"/>
      <c r="X161" s="227"/>
      <c r="Y161" s="227"/>
      <c r="AG161" t="s">
        <v>203</v>
      </c>
    </row>
    <row r="162" spans="1:60" ht="22.5" outlineLevel="1" x14ac:dyDescent="0.2">
      <c r="A162" s="235">
        <v>16</v>
      </c>
      <c r="B162" s="236" t="s">
        <v>810</v>
      </c>
      <c r="C162" s="246" t="s">
        <v>745</v>
      </c>
      <c r="D162" s="237" t="s">
        <v>342</v>
      </c>
      <c r="E162" s="238">
        <v>1</v>
      </c>
      <c r="F162" s="239"/>
      <c r="G162" s="240">
        <f>ROUND(E162*F162,2)</f>
        <v>0</v>
      </c>
      <c r="H162" s="239"/>
      <c r="I162" s="240">
        <f>ROUND(E162*H162,2)</f>
        <v>0</v>
      </c>
      <c r="J162" s="239"/>
      <c r="K162" s="240">
        <f>ROUND(E162*J162,2)</f>
        <v>0</v>
      </c>
      <c r="L162" s="240">
        <v>12</v>
      </c>
      <c r="M162" s="240">
        <f>G162*(1+L162/100)</f>
        <v>0</v>
      </c>
      <c r="N162" s="238">
        <v>0</v>
      </c>
      <c r="O162" s="238">
        <f>ROUND(E162*N162,2)</f>
        <v>0</v>
      </c>
      <c r="P162" s="238">
        <v>0</v>
      </c>
      <c r="Q162" s="238">
        <f>ROUND(E162*P162,2)</f>
        <v>0</v>
      </c>
      <c r="R162" s="240"/>
      <c r="S162" s="240" t="s">
        <v>229</v>
      </c>
      <c r="T162" s="241" t="s">
        <v>208</v>
      </c>
      <c r="U162" s="224">
        <v>0</v>
      </c>
      <c r="V162" s="224">
        <f>ROUND(E162*U162,2)</f>
        <v>0</v>
      </c>
      <c r="W162" s="224"/>
      <c r="X162" s="224" t="s">
        <v>238</v>
      </c>
      <c r="Y162" s="224" t="s">
        <v>210</v>
      </c>
      <c r="Z162" s="214"/>
      <c r="AA162" s="214"/>
      <c r="AB162" s="214"/>
      <c r="AC162" s="214"/>
      <c r="AD162" s="214"/>
      <c r="AE162" s="214"/>
      <c r="AF162" s="214"/>
      <c r="AG162" s="214" t="s">
        <v>319</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2" x14ac:dyDescent="0.2">
      <c r="A163" s="221"/>
      <c r="B163" s="222"/>
      <c r="C163" s="247" t="s">
        <v>610</v>
      </c>
      <c r="D163" s="242"/>
      <c r="E163" s="242"/>
      <c r="F163" s="242"/>
      <c r="G163" s="242"/>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213</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48" t="s">
        <v>611</v>
      </c>
      <c r="D164" s="243"/>
      <c r="E164" s="243"/>
      <c r="F164" s="243"/>
      <c r="G164" s="243"/>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213</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48" t="s">
        <v>612</v>
      </c>
      <c r="D165" s="243"/>
      <c r="E165" s="243"/>
      <c r="F165" s="243"/>
      <c r="G165" s="243"/>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213</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48" t="s">
        <v>613</v>
      </c>
      <c r="D166" s="243"/>
      <c r="E166" s="243"/>
      <c r="F166" s="243"/>
      <c r="G166" s="243"/>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213</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
      <c r="A167" s="221"/>
      <c r="B167" s="222"/>
      <c r="C167" s="248" t="s">
        <v>614</v>
      </c>
      <c r="D167" s="243"/>
      <c r="E167" s="243"/>
      <c r="F167" s="243"/>
      <c r="G167" s="243"/>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213</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48" t="s">
        <v>615</v>
      </c>
      <c r="D168" s="243"/>
      <c r="E168" s="243"/>
      <c r="F168" s="243"/>
      <c r="G168" s="243"/>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213</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48" t="s">
        <v>616</v>
      </c>
      <c r="D169" s="243"/>
      <c r="E169" s="243"/>
      <c r="F169" s="243"/>
      <c r="G169" s="243"/>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213</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48" t="s">
        <v>618</v>
      </c>
      <c r="D170" s="243"/>
      <c r="E170" s="243"/>
      <c r="F170" s="243"/>
      <c r="G170" s="243"/>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213</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48" t="s">
        <v>529</v>
      </c>
      <c r="D171" s="243"/>
      <c r="E171" s="243"/>
      <c r="F171" s="243"/>
      <c r="G171" s="243"/>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213</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2" x14ac:dyDescent="0.2">
      <c r="A172" s="221"/>
      <c r="B172" s="222"/>
      <c r="C172" s="249" t="s">
        <v>617</v>
      </c>
      <c r="D172" s="225"/>
      <c r="E172" s="226">
        <v>1</v>
      </c>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222</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ht="22.5" outlineLevel="3" x14ac:dyDescent="0.2">
      <c r="A173" s="221"/>
      <c r="B173" s="222"/>
      <c r="C173" s="249" t="s">
        <v>560</v>
      </c>
      <c r="D173" s="225"/>
      <c r="E173" s="226"/>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222</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49" t="s">
        <v>561</v>
      </c>
      <c r="D174" s="225"/>
      <c r="E174" s="226"/>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222</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21"/>
      <c r="B175" s="222"/>
      <c r="C175" s="249" t="s">
        <v>562</v>
      </c>
      <c r="D175" s="225"/>
      <c r="E175" s="226"/>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222</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x14ac:dyDescent="0.2">
      <c r="A176" s="3"/>
      <c r="B176" s="4"/>
      <c r="C176" s="250"/>
      <c r="D176" s="6"/>
      <c r="E176" s="3"/>
      <c r="F176" s="3"/>
      <c r="G176" s="3"/>
      <c r="H176" s="3"/>
      <c r="I176" s="3"/>
      <c r="J176" s="3"/>
      <c r="K176" s="3"/>
      <c r="L176" s="3"/>
      <c r="M176" s="3"/>
      <c r="N176" s="3"/>
      <c r="O176" s="3"/>
      <c r="P176" s="3"/>
      <c r="Q176" s="3"/>
      <c r="R176" s="3"/>
      <c r="S176" s="3"/>
      <c r="T176" s="3"/>
      <c r="U176" s="3"/>
      <c r="V176" s="3"/>
      <c r="W176" s="3"/>
      <c r="X176" s="3"/>
      <c r="Y176" s="3"/>
      <c r="AE176">
        <v>12</v>
      </c>
      <c r="AF176">
        <v>21</v>
      </c>
      <c r="AG176" t="s">
        <v>188</v>
      </c>
    </row>
    <row r="177" spans="1:33" x14ac:dyDescent="0.2">
      <c r="A177" s="217"/>
      <c r="B177" s="218" t="s">
        <v>29</v>
      </c>
      <c r="C177" s="251"/>
      <c r="D177" s="219"/>
      <c r="E177" s="220"/>
      <c r="F177" s="220"/>
      <c r="G177" s="234">
        <f>G8+G17+G161</f>
        <v>0</v>
      </c>
      <c r="H177" s="3"/>
      <c r="I177" s="3"/>
      <c r="J177" s="3"/>
      <c r="K177" s="3"/>
      <c r="L177" s="3"/>
      <c r="M177" s="3"/>
      <c r="N177" s="3"/>
      <c r="O177" s="3"/>
      <c r="P177" s="3"/>
      <c r="Q177" s="3"/>
      <c r="R177" s="3"/>
      <c r="S177" s="3"/>
      <c r="T177" s="3"/>
      <c r="U177" s="3"/>
      <c r="V177" s="3"/>
      <c r="W177" s="3"/>
      <c r="X177" s="3"/>
      <c r="Y177" s="3"/>
      <c r="AE177">
        <f>SUMIF(L7:L175,AE176,G7:G175)</f>
        <v>0</v>
      </c>
      <c r="AF177">
        <f>SUMIF(L7:L175,AF176,G7:G175)</f>
        <v>0</v>
      </c>
      <c r="AG177" t="s">
        <v>230</v>
      </c>
    </row>
    <row r="178" spans="1:33" x14ac:dyDescent="0.2">
      <c r="C178" s="252"/>
      <c r="D178" s="10"/>
      <c r="AG178" t="s">
        <v>231</v>
      </c>
    </row>
    <row r="179" spans="1:33" x14ac:dyDescent="0.2">
      <c r="D179" s="10"/>
    </row>
    <row r="180" spans="1:33" x14ac:dyDescent="0.2">
      <c r="D180" s="10"/>
    </row>
    <row r="181" spans="1:33" x14ac:dyDescent="0.2">
      <c r="D181" s="10"/>
    </row>
    <row r="182" spans="1:33" x14ac:dyDescent="0.2">
      <c r="D182" s="10"/>
    </row>
    <row r="183" spans="1:33" x14ac:dyDescent="0.2">
      <c r="D183" s="10"/>
    </row>
    <row r="184" spans="1:33" x14ac:dyDescent="0.2">
      <c r="D184" s="10"/>
    </row>
    <row r="185" spans="1:33" x14ac:dyDescent="0.2">
      <c r="D185" s="10"/>
    </row>
    <row r="186" spans="1:33" x14ac:dyDescent="0.2">
      <c r="D186" s="10"/>
    </row>
    <row r="187" spans="1:33" x14ac:dyDescent="0.2">
      <c r="D187" s="10"/>
    </row>
    <row r="188" spans="1:33" x14ac:dyDescent="0.2">
      <c r="D188" s="10"/>
    </row>
    <row r="189" spans="1:33" x14ac:dyDescent="0.2">
      <c r="D189" s="10"/>
    </row>
    <row r="190" spans="1:33" x14ac:dyDescent="0.2">
      <c r="D190" s="10"/>
    </row>
    <row r="191" spans="1:33" x14ac:dyDescent="0.2">
      <c r="D191" s="10"/>
    </row>
    <row r="192" spans="1:33"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P/waWL/+tMIoHYcpvezITWFv5vfriNP9THmvfl1Djd66j+UuoWmdB2shFN4E+1oZkRFH3AtF9KX4/+cJ+PXoQ==" saltValue="XCvHDChPbT7yghlicomCog==" spinCount="100000" sheet="1" formatRows="0"/>
  <mergeCells count="92">
    <mergeCell ref="C170:G170"/>
    <mergeCell ref="C171:G171"/>
    <mergeCell ref="C164:G164"/>
    <mergeCell ref="C165:G165"/>
    <mergeCell ref="C166:G166"/>
    <mergeCell ref="C167:G167"/>
    <mergeCell ref="C168:G168"/>
    <mergeCell ref="C169:G169"/>
    <mergeCell ref="C152:G152"/>
    <mergeCell ref="C153:G153"/>
    <mergeCell ref="C154:G154"/>
    <mergeCell ref="C155:G155"/>
    <mergeCell ref="C156:G156"/>
    <mergeCell ref="C163:G163"/>
    <mergeCell ref="C141:G141"/>
    <mergeCell ref="C142:G142"/>
    <mergeCell ref="C143:G143"/>
    <mergeCell ref="C144:G144"/>
    <mergeCell ref="C150:G150"/>
    <mergeCell ref="C151:G151"/>
    <mergeCell ref="C130:G130"/>
    <mergeCell ref="C131:G131"/>
    <mergeCell ref="C132:G132"/>
    <mergeCell ref="C138:G138"/>
    <mergeCell ref="C139:G139"/>
    <mergeCell ref="C140:G140"/>
    <mergeCell ref="C119:G119"/>
    <mergeCell ref="C120:G120"/>
    <mergeCell ref="C126:G126"/>
    <mergeCell ref="C127:G127"/>
    <mergeCell ref="C128:G128"/>
    <mergeCell ref="C129:G129"/>
    <mergeCell ref="C108:G108"/>
    <mergeCell ref="C114:G114"/>
    <mergeCell ref="C115:G115"/>
    <mergeCell ref="C116:G116"/>
    <mergeCell ref="C117:G117"/>
    <mergeCell ref="C118:G118"/>
    <mergeCell ref="C102:G102"/>
    <mergeCell ref="C103:G103"/>
    <mergeCell ref="C104:G104"/>
    <mergeCell ref="C105:G105"/>
    <mergeCell ref="C106:G106"/>
    <mergeCell ref="C107:G107"/>
    <mergeCell ref="C91:G91"/>
    <mergeCell ref="C92:G92"/>
    <mergeCell ref="C93:G93"/>
    <mergeCell ref="C94:G94"/>
    <mergeCell ref="C95:G95"/>
    <mergeCell ref="C96:G96"/>
    <mergeCell ref="C80:G80"/>
    <mergeCell ref="C81:G81"/>
    <mergeCell ref="C82:G82"/>
    <mergeCell ref="C83:G83"/>
    <mergeCell ref="C84:G84"/>
    <mergeCell ref="C90:G90"/>
    <mergeCell ref="C69:G69"/>
    <mergeCell ref="C70:G70"/>
    <mergeCell ref="C71:G71"/>
    <mergeCell ref="C77:G77"/>
    <mergeCell ref="C78:G78"/>
    <mergeCell ref="C79:G79"/>
    <mergeCell ref="C58:G58"/>
    <mergeCell ref="C64:G64"/>
    <mergeCell ref="C65:G65"/>
    <mergeCell ref="C66:G66"/>
    <mergeCell ref="C67:G67"/>
    <mergeCell ref="C68:G68"/>
    <mergeCell ref="C52:G52"/>
    <mergeCell ref="C53:G53"/>
    <mergeCell ref="C54:G54"/>
    <mergeCell ref="C55:G55"/>
    <mergeCell ref="C56:G56"/>
    <mergeCell ref="C57:G57"/>
    <mergeCell ref="C41:G41"/>
    <mergeCell ref="C42:G42"/>
    <mergeCell ref="C43:G43"/>
    <mergeCell ref="C44:G44"/>
    <mergeCell ref="C45:G45"/>
    <mergeCell ref="C46:G46"/>
    <mergeCell ref="C30:G30"/>
    <mergeCell ref="C31:G31"/>
    <mergeCell ref="C32:G32"/>
    <mergeCell ref="C33:G33"/>
    <mergeCell ref="C34:G34"/>
    <mergeCell ref="C40:G40"/>
    <mergeCell ref="A1:G1"/>
    <mergeCell ref="C2:G2"/>
    <mergeCell ref="C3:G3"/>
    <mergeCell ref="C4:G4"/>
    <mergeCell ref="C28:G28"/>
    <mergeCell ref="C29:G2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232</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71</v>
      </c>
      <c r="C3" s="203" t="s">
        <v>72</v>
      </c>
      <c r="D3" s="201"/>
      <c r="E3" s="201"/>
      <c r="F3" s="201"/>
      <c r="G3" s="202"/>
      <c r="AC3" s="178" t="s">
        <v>176</v>
      </c>
      <c r="AG3" t="s">
        <v>178</v>
      </c>
    </row>
    <row r="4" spans="1:60" ht="24.95" customHeight="1" x14ac:dyDescent="0.2">
      <c r="A4" s="204" t="s">
        <v>9</v>
      </c>
      <c r="B4" s="205" t="s">
        <v>58</v>
      </c>
      <c r="C4" s="206" t="s">
        <v>66</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153</v>
      </c>
      <c r="C8" s="245" t="s">
        <v>154</v>
      </c>
      <c r="D8" s="230"/>
      <c r="E8" s="231"/>
      <c r="F8" s="232"/>
      <c r="G8" s="232">
        <f>SUMIF(AG9:AG90,"&lt;&gt;NOR",G9:G90)</f>
        <v>0</v>
      </c>
      <c r="H8" s="232"/>
      <c r="I8" s="232">
        <f>SUM(I9:I90)</f>
        <v>0</v>
      </c>
      <c r="J8" s="232"/>
      <c r="K8" s="232">
        <f>SUM(K9:K90)</f>
        <v>0</v>
      </c>
      <c r="L8" s="232"/>
      <c r="M8" s="232">
        <f>SUM(M9:M90)</f>
        <v>0</v>
      </c>
      <c r="N8" s="231"/>
      <c r="O8" s="231">
        <f>SUM(O9:O90)</f>
        <v>0</v>
      </c>
      <c r="P8" s="231"/>
      <c r="Q8" s="231">
        <f>SUM(Q9:Q90)</f>
        <v>17.09</v>
      </c>
      <c r="R8" s="232"/>
      <c r="S8" s="232"/>
      <c r="T8" s="233"/>
      <c r="U8" s="227"/>
      <c r="V8" s="227">
        <f>SUM(V9:V90)</f>
        <v>0</v>
      </c>
      <c r="W8" s="227"/>
      <c r="X8" s="227"/>
      <c r="Y8" s="227"/>
      <c r="AG8" t="s">
        <v>203</v>
      </c>
    </row>
    <row r="9" spans="1:60" outlineLevel="1" x14ac:dyDescent="0.2">
      <c r="A9" s="235">
        <v>1</v>
      </c>
      <c r="B9" s="236" t="s">
        <v>233</v>
      </c>
      <c r="C9" s="246" t="s">
        <v>234</v>
      </c>
      <c r="D9" s="237" t="s">
        <v>235</v>
      </c>
      <c r="E9" s="238">
        <v>14.4</v>
      </c>
      <c r="F9" s="239"/>
      <c r="G9" s="240">
        <f>ROUND(E9*F9,2)</f>
        <v>0</v>
      </c>
      <c r="H9" s="239"/>
      <c r="I9" s="240">
        <f>ROUND(E9*H9,2)</f>
        <v>0</v>
      </c>
      <c r="J9" s="239"/>
      <c r="K9" s="240">
        <f>ROUND(E9*J9,2)</f>
        <v>0</v>
      </c>
      <c r="L9" s="240">
        <v>12</v>
      </c>
      <c r="M9" s="240">
        <f>G9*(1+L9/100)</f>
        <v>0</v>
      </c>
      <c r="N9" s="238">
        <v>0</v>
      </c>
      <c r="O9" s="238">
        <f>ROUND(E9*N9,2)</f>
        <v>0</v>
      </c>
      <c r="P9" s="238">
        <v>0.15</v>
      </c>
      <c r="Q9" s="238">
        <f>ROUND(E9*P9,2)</f>
        <v>2.16</v>
      </c>
      <c r="R9" s="240"/>
      <c r="S9" s="240" t="s">
        <v>236</v>
      </c>
      <c r="T9" s="241" t="s">
        <v>237</v>
      </c>
      <c r="U9" s="224">
        <v>0</v>
      </c>
      <c r="V9" s="224">
        <f>ROUND(E9*U9,2)</f>
        <v>0</v>
      </c>
      <c r="W9" s="224"/>
      <c r="X9" s="224" t="s">
        <v>238</v>
      </c>
      <c r="Y9" s="224" t="s">
        <v>210</v>
      </c>
      <c r="Z9" s="214"/>
      <c r="AA9" s="214"/>
      <c r="AB9" s="214"/>
      <c r="AC9" s="214"/>
      <c r="AD9" s="214"/>
      <c r="AE9" s="214"/>
      <c r="AF9" s="214"/>
      <c r="AG9" s="214" t="s">
        <v>239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9" t="s">
        <v>240</v>
      </c>
      <c r="D10" s="225"/>
      <c r="E10" s="226"/>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222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49" t="s">
        <v>241</v>
      </c>
      <c r="D11" s="225"/>
      <c r="E11" s="226"/>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222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49" t="s">
        <v>242</v>
      </c>
      <c r="D12" s="225"/>
      <c r="E12" s="226"/>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49" t="s">
        <v>243</v>
      </c>
      <c r="D13" s="225"/>
      <c r="E13" s="226">
        <v>14.4</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35">
        <v>2</v>
      </c>
      <c r="B14" s="236" t="s">
        <v>244</v>
      </c>
      <c r="C14" s="246" t="s">
        <v>245</v>
      </c>
      <c r="D14" s="237" t="s">
        <v>235</v>
      </c>
      <c r="E14" s="238">
        <v>8.5920000000000005</v>
      </c>
      <c r="F14" s="239"/>
      <c r="G14" s="240">
        <f>ROUND(E14*F14,2)</f>
        <v>0</v>
      </c>
      <c r="H14" s="239"/>
      <c r="I14" s="240">
        <f>ROUND(E14*H14,2)</f>
        <v>0</v>
      </c>
      <c r="J14" s="239"/>
      <c r="K14" s="240">
        <f>ROUND(E14*J14,2)</f>
        <v>0</v>
      </c>
      <c r="L14" s="240">
        <v>12</v>
      </c>
      <c r="M14" s="240">
        <f>G14*(1+L14/100)</f>
        <v>0</v>
      </c>
      <c r="N14" s="238">
        <v>0</v>
      </c>
      <c r="O14" s="238">
        <f>ROUND(E14*N14,2)</f>
        <v>0</v>
      </c>
      <c r="P14" s="238">
        <v>4.1000000000000002E-2</v>
      </c>
      <c r="Q14" s="238">
        <f>ROUND(E14*P14,2)</f>
        <v>0.35</v>
      </c>
      <c r="R14" s="240"/>
      <c r="S14" s="240" t="s">
        <v>236</v>
      </c>
      <c r="T14" s="241" t="s">
        <v>237</v>
      </c>
      <c r="U14" s="224">
        <v>0</v>
      </c>
      <c r="V14" s="224">
        <f>ROUND(E14*U14,2)</f>
        <v>0</v>
      </c>
      <c r="W14" s="224"/>
      <c r="X14" s="224" t="s">
        <v>238</v>
      </c>
      <c r="Y14" s="224" t="s">
        <v>210</v>
      </c>
      <c r="Z14" s="214"/>
      <c r="AA14" s="214"/>
      <c r="AB14" s="214"/>
      <c r="AC14" s="214"/>
      <c r="AD14" s="214"/>
      <c r="AE14" s="214"/>
      <c r="AF14" s="214"/>
      <c r="AG14" s="214" t="s">
        <v>239</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49" t="s">
        <v>246</v>
      </c>
      <c r="D15" s="225"/>
      <c r="E15" s="226"/>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222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49" t="s">
        <v>359</v>
      </c>
      <c r="D16" s="225"/>
      <c r="E16" s="226"/>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49" t="s">
        <v>619</v>
      </c>
      <c r="D17" s="225"/>
      <c r="E17" s="226"/>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222</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49" t="s">
        <v>370</v>
      </c>
      <c r="D18" s="225"/>
      <c r="E18" s="226"/>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222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49" t="s">
        <v>256</v>
      </c>
      <c r="D19" s="225"/>
      <c r="E19" s="226"/>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222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49" t="s">
        <v>620</v>
      </c>
      <c r="D20" s="225"/>
      <c r="E20" s="226">
        <v>8.59</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222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35">
        <v>3</v>
      </c>
      <c r="B21" s="236" t="s">
        <v>258</v>
      </c>
      <c r="C21" s="246" t="s">
        <v>259</v>
      </c>
      <c r="D21" s="237" t="s">
        <v>235</v>
      </c>
      <c r="E21" s="238">
        <v>87.25</v>
      </c>
      <c r="F21" s="239"/>
      <c r="G21" s="240">
        <f>ROUND(E21*F21,2)</f>
        <v>0</v>
      </c>
      <c r="H21" s="239"/>
      <c r="I21" s="240">
        <f>ROUND(E21*H21,2)</f>
        <v>0</v>
      </c>
      <c r="J21" s="239"/>
      <c r="K21" s="240">
        <f>ROUND(E21*J21,2)</f>
        <v>0</v>
      </c>
      <c r="L21" s="240">
        <v>12</v>
      </c>
      <c r="M21" s="240">
        <f>G21*(1+L21/100)</f>
        <v>0</v>
      </c>
      <c r="N21" s="238">
        <v>0</v>
      </c>
      <c r="O21" s="238">
        <f>ROUND(E21*N21,2)</f>
        <v>0</v>
      </c>
      <c r="P21" s="238">
        <v>2.7E-2</v>
      </c>
      <c r="Q21" s="238">
        <f>ROUND(E21*P21,2)</f>
        <v>2.36</v>
      </c>
      <c r="R21" s="240"/>
      <c r="S21" s="240" t="s">
        <v>236</v>
      </c>
      <c r="T21" s="241" t="s">
        <v>237</v>
      </c>
      <c r="U21" s="224">
        <v>0</v>
      </c>
      <c r="V21" s="224">
        <f>ROUND(E21*U21,2)</f>
        <v>0</v>
      </c>
      <c r="W21" s="224"/>
      <c r="X21" s="224" t="s">
        <v>238</v>
      </c>
      <c r="Y21" s="224" t="s">
        <v>210</v>
      </c>
      <c r="Z21" s="214"/>
      <c r="AA21" s="214"/>
      <c r="AB21" s="214"/>
      <c r="AC21" s="214"/>
      <c r="AD21" s="214"/>
      <c r="AE21" s="214"/>
      <c r="AF21" s="214"/>
      <c r="AG21" s="214" t="s">
        <v>239</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49" t="s">
        <v>246</v>
      </c>
      <c r="D22" s="225"/>
      <c r="E22" s="226"/>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222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49" t="s">
        <v>363</v>
      </c>
      <c r="D23" s="225"/>
      <c r="E23" s="226"/>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222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49" t="s">
        <v>621</v>
      </c>
      <c r="D24" s="225"/>
      <c r="E24" s="226"/>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222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49" t="s">
        <v>368</v>
      </c>
      <c r="D25" s="225"/>
      <c r="E25" s="226"/>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222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49" t="s">
        <v>622</v>
      </c>
      <c r="D26" s="225"/>
      <c r="E26" s="226"/>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49" t="s">
        <v>369</v>
      </c>
      <c r="D27" s="225"/>
      <c r="E27" s="226"/>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222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49" t="s">
        <v>623</v>
      </c>
      <c r="D28" s="225"/>
      <c r="E28" s="226"/>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222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49" t="s">
        <v>624</v>
      </c>
      <c r="D29" s="225"/>
      <c r="E29" s="226">
        <v>87.25</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222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2.5" outlineLevel="1" x14ac:dyDescent="0.2">
      <c r="A30" s="235">
        <v>4</v>
      </c>
      <c r="B30" s="236" t="s">
        <v>269</v>
      </c>
      <c r="C30" s="246" t="s">
        <v>270</v>
      </c>
      <c r="D30" s="237" t="s">
        <v>235</v>
      </c>
      <c r="E30" s="238">
        <v>95.04</v>
      </c>
      <c r="F30" s="239"/>
      <c r="G30" s="240">
        <f>ROUND(E30*F30,2)</f>
        <v>0</v>
      </c>
      <c r="H30" s="239"/>
      <c r="I30" s="240">
        <f>ROUND(E30*H30,2)</f>
        <v>0</v>
      </c>
      <c r="J30" s="239"/>
      <c r="K30" s="240">
        <f>ROUND(E30*J30,2)</f>
        <v>0</v>
      </c>
      <c r="L30" s="240">
        <v>12</v>
      </c>
      <c r="M30" s="240">
        <f>G30*(1+L30/100)</f>
        <v>0</v>
      </c>
      <c r="N30" s="238">
        <v>0</v>
      </c>
      <c r="O30" s="238">
        <f>ROUND(E30*N30,2)</f>
        <v>0</v>
      </c>
      <c r="P30" s="238">
        <v>2.3E-2</v>
      </c>
      <c r="Q30" s="238">
        <f>ROUND(E30*P30,2)</f>
        <v>2.19</v>
      </c>
      <c r="R30" s="240"/>
      <c r="S30" s="240" t="s">
        <v>236</v>
      </c>
      <c r="T30" s="241" t="s">
        <v>237</v>
      </c>
      <c r="U30" s="224">
        <v>0</v>
      </c>
      <c r="V30" s="224">
        <f>ROUND(E30*U30,2)</f>
        <v>0</v>
      </c>
      <c r="W30" s="224"/>
      <c r="X30" s="224" t="s">
        <v>238</v>
      </c>
      <c r="Y30" s="224" t="s">
        <v>210</v>
      </c>
      <c r="Z30" s="214"/>
      <c r="AA30" s="214"/>
      <c r="AB30" s="214"/>
      <c r="AC30" s="214"/>
      <c r="AD30" s="214"/>
      <c r="AE30" s="214"/>
      <c r="AF30" s="214"/>
      <c r="AG30" s="214" t="s">
        <v>239</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49" t="s">
        <v>246</v>
      </c>
      <c r="D31" s="225"/>
      <c r="E31" s="226"/>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222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49" t="s">
        <v>367</v>
      </c>
      <c r="D32" s="225"/>
      <c r="E32" s="226"/>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222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49" t="s">
        <v>625</v>
      </c>
      <c r="D33" s="225"/>
      <c r="E33" s="226"/>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222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49" t="s">
        <v>367</v>
      </c>
      <c r="D34" s="225"/>
      <c r="E34" s="226"/>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222</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49" t="s">
        <v>273</v>
      </c>
      <c r="D35" s="225"/>
      <c r="E35" s="226"/>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222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49" t="s">
        <v>626</v>
      </c>
      <c r="D36" s="225"/>
      <c r="E36" s="226">
        <v>95.04</v>
      </c>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222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22.5" outlineLevel="1" x14ac:dyDescent="0.2">
      <c r="A37" s="235">
        <v>5</v>
      </c>
      <c r="B37" s="236" t="s">
        <v>275</v>
      </c>
      <c r="C37" s="246" t="s">
        <v>276</v>
      </c>
      <c r="D37" s="237" t="s">
        <v>235</v>
      </c>
      <c r="E37" s="238">
        <v>10.009</v>
      </c>
      <c r="F37" s="239"/>
      <c r="G37" s="240">
        <f>ROUND(E37*F37,2)</f>
        <v>0</v>
      </c>
      <c r="H37" s="239"/>
      <c r="I37" s="240">
        <f>ROUND(E37*H37,2)</f>
        <v>0</v>
      </c>
      <c r="J37" s="239"/>
      <c r="K37" s="240">
        <f>ROUND(E37*J37,2)</f>
        <v>0</v>
      </c>
      <c r="L37" s="240">
        <v>12</v>
      </c>
      <c r="M37" s="240">
        <f>G37*(1+L37/100)</f>
        <v>0</v>
      </c>
      <c r="N37" s="238">
        <v>0</v>
      </c>
      <c r="O37" s="238">
        <f>ROUND(E37*N37,2)</f>
        <v>0</v>
      </c>
      <c r="P37" s="238">
        <v>6.3E-2</v>
      </c>
      <c r="Q37" s="238">
        <f>ROUND(E37*P37,2)</f>
        <v>0.63</v>
      </c>
      <c r="R37" s="240"/>
      <c r="S37" s="240" t="s">
        <v>236</v>
      </c>
      <c r="T37" s="241" t="s">
        <v>237</v>
      </c>
      <c r="U37" s="224">
        <v>0</v>
      </c>
      <c r="V37" s="224">
        <f>ROUND(E37*U37,2)</f>
        <v>0</v>
      </c>
      <c r="W37" s="224"/>
      <c r="X37" s="224" t="s">
        <v>238</v>
      </c>
      <c r="Y37" s="224" t="s">
        <v>210</v>
      </c>
      <c r="Z37" s="214"/>
      <c r="AA37" s="214"/>
      <c r="AB37" s="214"/>
      <c r="AC37" s="214"/>
      <c r="AD37" s="214"/>
      <c r="AE37" s="214"/>
      <c r="AF37" s="214"/>
      <c r="AG37" s="214" t="s">
        <v>239</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49" t="s">
        <v>277</v>
      </c>
      <c r="D38" s="225"/>
      <c r="E38" s="226"/>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222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49" t="s">
        <v>362</v>
      </c>
      <c r="D39" s="225"/>
      <c r="E39" s="226"/>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222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49" t="s">
        <v>279</v>
      </c>
      <c r="D40" s="225"/>
      <c r="E40" s="226"/>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222</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49" t="s">
        <v>812</v>
      </c>
      <c r="D41" s="225"/>
      <c r="E41" s="226"/>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222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49" t="s">
        <v>813</v>
      </c>
      <c r="D42" s="225"/>
      <c r="E42" s="226"/>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222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49" t="s">
        <v>814</v>
      </c>
      <c r="D43" s="225"/>
      <c r="E43" s="226">
        <v>10.01</v>
      </c>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222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ht="22.5" outlineLevel="1" x14ac:dyDescent="0.2">
      <c r="A44" s="235">
        <v>6</v>
      </c>
      <c r="B44" s="236" t="s">
        <v>281</v>
      </c>
      <c r="C44" s="246" t="s">
        <v>282</v>
      </c>
      <c r="D44" s="237" t="s">
        <v>235</v>
      </c>
      <c r="E44" s="238">
        <v>106.07</v>
      </c>
      <c r="F44" s="239"/>
      <c r="G44" s="240">
        <f>ROUND(E44*F44,2)</f>
        <v>0</v>
      </c>
      <c r="H44" s="239"/>
      <c r="I44" s="240">
        <f>ROUND(E44*H44,2)</f>
        <v>0</v>
      </c>
      <c r="J44" s="239"/>
      <c r="K44" s="240">
        <f>ROUND(E44*J44,2)</f>
        <v>0</v>
      </c>
      <c r="L44" s="240">
        <v>12</v>
      </c>
      <c r="M44" s="240">
        <f>G44*(1+L44/100)</f>
        <v>0</v>
      </c>
      <c r="N44" s="238">
        <v>0</v>
      </c>
      <c r="O44" s="238">
        <f>ROUND(E44*N44,2)</f>
        <v>0</v>
      </c>
      <c r="P44" s="238">
        <v>4.5999999999999999E-2</v>
      </c>
      <c r="Q44" s="238">
        <f>ROUND(E44*P44,2)</f>
        <v>4.88</v>
      </c>
      <c r="R44" s="240"/>
      <c r="S44" s="240" t="s">
        <v>236</v>
      </c>
      <c r="T44" s="241" t="s">
        <v>237</v>
      </c>
      <c r="U44" s="224">
        <v>0</v>
      </c>
      <c r="V44" s="224">
        <f>ROUND(E44*U44,2)</f>
        <v>0</v>
      </c>
      <c r="W44" s="224"/>
      <c r="X44" s="224" t="s">
        <v>238</v>
      </c>
      <c r="Y44" s="224" t="s">
        <v>210</v>
      </c>
      <c r="Z44" s="214"/>
      <c r="AA44" s="214"/>
      <c r="AB44" s="214"/>
      <c r="AC44" s="214"/>
      <c r="AD44" s="214"/>
      <c r="AE44" s="214"/>
      <c r="AF44" s="214"/>
      <c r="AG44" s="214" t="s">
        <v>239</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2" x14ac:dyDescent="0.2">
      <c r="A45" s="221"/>
      <c r="B45" s="222"/>
      <c r="C45" s="249" t="s">
        <v>283</v>
      </c>
      <c r="D45" s="225"/>
      <c r="E45" s="226"/>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222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49" t="s">
        <v>359</v>
      </c>
      <c r="D46" s="225"/>
      <c r="E46" s="226"/>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222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49" t="s">
        <v>815</v>
      </c>
      <c r="D47" s="225"/>
      <c r="E47" s="226"/>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222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49" t="s">
        <v>362</v>
      </c>
      <c r="D48" s="225"/>
      <c r="E48" s="226"/>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222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49" t="s">
        <v>288</v>
      </c>
      <c r="D49" s="225"/>
      <c r="E49" s="226"/>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222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49" t="s">
        <v>363</v>
      </c>
      <c r="D50" s="225"/>
      <c r="E50" s="226"/>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222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49" t="s">
        <v>757</v>
      </c>
      <c r="D51" s="225"/>
      <c r="E51" s="226"/>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222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49" t="s">
        <v>368</v>
      </c>
      <c r="D52" s="225"/>
      <c r="E52" s="226"/>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222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49" t="s">
        <v>758</v>
      </c>
      <c r="D53" s="225"/>
      <c r="E53" s="226"/>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222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49" t="s">
        <v>367</v>
      </c>
      <c r="D54" s="225"/>
      <c r="E54" s="226"/>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222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49" t="s">
        <v>759</v>
      </c>
      <c r="D55" s="225"/>
      <c r="E55" s="226"/>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222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49" t="s">
        <v>367</v>
      </c>
      <c r="D56" s="225"/>
      <c r="E56" s="226"/>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222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49" t="s">
        <v>760</v>
      </c>
      <c r="D57" s="225"/>
      <c r="E57" s="226"/>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222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49" t="s">
        <v>369</v>
      </c>
      <c r="D58" s="225"/>
      <c r="E58" s="226"/>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222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49" t="s">
        <v>816</v>
      </c>
      <c r="D59" s="225"/>
      <c r="E59" s="226"/>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222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49" t="s">
        <v>370</v>
      </c>
      <c r="D60" s="225"/>
      <c r="E60" s="226"/>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222</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49" t="s">
        <v>761</v>
      </c>
      <c r="D61" s="225"/>
      <c r="E61" s="226"/>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222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49" t="s">
        <v>812</v>
      </c>
      <c r="D62" s="225"/>
      <c r="E62" s="226"/>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222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49" t="s">
        <v>817</v>
      </c>
      <c r="D63" s="225"/>
      <c r="E63" s="226"/>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222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49" t="s">
        <v>241</v>
      </c>
      <c r="D64" s="225"/>
      <c r="E64" s="226"/>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222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49" t="s">
        <v>638</v>
      </c>
      <c r="D65" s="225"/>
      <c r="E65" s="226"/>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222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49" t="s">
        <v>818</v>
      </c>
      <c r="D66" s="225"/>
      <c r="E66" s="226">
        <v>106.07</v>
      </c>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222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ht="22.5" outlineLevel="1" x14ac:dyDescent="0.2">
      <c r="A67" s="235">
        <v>7</v>
      </c>
      <c r="B67" s="236" t="s">
        <v>297</v>
      </c>
      <c r="C67" s="246" t="s">
        <v>298</v>
      </c>
      <c r="D67" s="237" t="s">
        <v>235</v>
      </c>
      <c r="E67" s="238">
        <v>90.361000000000004</v>
      </c>
      <c r="F67" s="239"/>
      <c r="G67" s="240">
        <f>ROUND(E67*F67,2)</f>
        <v>0</v>
      </c>
      <c r="H67" s="239"/>
      <c r="I67" s="240">
        <f>ROUND(E67*H67,2)</f>
        <v>0</v>
      </c>
      <c r="J67" s="239"/>
      <c r="K67" s="240">
        <f>ROUND(E67*J67,2)</f>
        <v>0</v>
      </c>
      <c r="L67" s="240">
        <v>12</v>
      </c>
      <c r="M67" s="240">
        <f>G67*(1+L67/100)</f>
        <v>0</v>
      </c>
      <c r="N67" s="238">
        <v>0</v>
      </c>
      <c r="O67" s="238">
        <f>ROUND(E67*N67,2)</f>
        <v>0</v>
      </c>
      <c r="P67" s="238">
        <v>0.05</v>
      </c>
      <c r="Q67" s="238">
        <f>ROUND(E67*P67,2)</f>
        <v>4.5199999999999996</v>
      </c>
      <c r="R67" s="240"/>
      <c r="S67" s="240" t="s">
        <v>236</v>
      </c>
      <c r="T67" s="241" t="s">
        <v>237</v>
      </c>
      <c r="U67" s="224">
        <v>0</v>
      </c>
      <c r="V67" s="224">
        <f>ROUND(E67*U67,2)</f>
        <v>0</v>
      </c>
      <c r="W67" s="224"/>
      <c r="X67" s="224" t="s">
        <v>238</v>
      </c>
      <c r="Y67" s="224" t="s">
        <v>210</v>
      </c>
      <c r="Z67" s="214"/>
      <c r="AA67" s="214"/>
      <c r="AB67" s="214"/>
      <c r="AC67" s="214"/>
      <c r="AD67" s="214"/>
      <c r="AE67" s="214"/>
      <c r="AF67" s="214"/>
      <c r="AG67" s="214" t="s">
        <v>239</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2" x14ac:dyDescent="0.2">
      <c r="A68" s="221"/>
      <c r="B68" s="222"/>
      <c r="C68" s="249" t="s">
        <v>299</v>
      </c>
      <c r="D68" s="225"/>
      <c r="E68" s="226"/>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222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49" t="s">
        <v>359</v>
      </c>
      <c r="D69" s="225"/>
      <c r="E69" s="226"/>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222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49" t="s">
        <v>685</v>
      </c>
      <c r="D70" s="225"/>
      <c r="E70" s="226"/>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222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49" t="s">
        <v>362</v>
      </c>
      <c r="D71" s="225"/>
      <c r="E71" s="226"/>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222</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49" t="s">
        <v>304</v>
      </c>
      <c r="D72" s="225"/>
      <c r="E72" s="226"/>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222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49" t="s">
        <v>363</v>
      </c>
      <c r="D73" s="225"/>
      <c r="E73" s="226"/>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222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49" t="s">
        <v>642</v>
      </c>
      <c r="D74" s="225"/>
      <c r="E74" s="226"/>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222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49" t="s">
        <v>368</v>
      </c>
      <c r="D75" s="225"/>
      <c r="E75" s="226"/>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222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49" t="s">
        <v>765</v>
      </c>
      <c r="D76" s="225"/>
      <c r="E76" s="226"/>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222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49" t="s">
        <v>367</v>
      </c>
      <c r="D77" s="225"/>
      <c r="E77" s="226"/>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222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49" t="s">
        <v>646</v>
      </c>
      <c r="D78" s="225"/>
      <c r="E78" s="226"/>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222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49" t="s">
        <v>367</v>
      </c>
      <c r="D79" s="225"/>
      <c r="E79" s="226"/>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222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49" t="s">
        <v>306</v>
      </c>
      <c r="D80" s="225"/>
      <c r="E80" s="226"/>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222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49" t="s">
        <v>369</v>
      </c>
      <c r="D81" s="225"/>
      <c r="E81" s="226"/>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222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49" t="s">
        <v>819</v>
      </c>
      <c r="D82" s="225"/>
      <c r="E82" s="226"/>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222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49" t="s">
        <v>370</v>
      </c>
      <c r="D83" s="225"/>
      <c r="E83" s="226"/>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222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49" t="s">
        <v>309</v>
      </c>
      <c r="D84" s="225"/>
      <c r="E84" s="226"/>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222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49" t="s">
        <v>812</v>
      </c>
      <c r="D85" s="225"/>
      <c r="E85" s="226"/>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222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49" t="s">
        <v>820</v>
      </c>
      <c r="D86" s="225"/>
      <c r="E86" s="226"/>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222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49" t="s">
        <v>241</v>
      </c>
      <c r="D87" s="225"/>
      <c r="E87" s="226"/>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222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49" t="s">
        <v>651</v>
      </c>
      <c r="D88" s="225"/>
      <c r="E88" s="226"/>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222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49" t="s">
        <v>821</v>
      </c>
      <c r="D89" s="225"/>
      <c r="E89" s="226">
        <v>90.36</v>
      </c>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222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53">
        <v>8</v>
      </c>
      <c r="B90" s="254" t="s">
        <v>313</v>
      </c>
      <c r="C90" s="260" t="s">
        <v>314</v>
      </c>
      <c r="D90" s="255" t="s">
        <v>228</v>
      </c>
      <c r="E90" s="256">
        <v>1</v>
      </c>
      <c r="F90" s="257"/>
      <c r="G90" s="258">
        <f>ROUND(E90*F90,2)</f>
        <v>0</v>
      </c>
      <c r="H90" s="257"/>
      <c r="I90" s="258">
        <f>ROUND(E90*H90,2)</f>
        <v>0</v>
      </c>
      <c r="J90" s="257"/>
      <c r="K90" s="258">
        <f>ROUND(E90*J90,2)</f>
        <v>0</v>
      </c>
      <c r="L90" s="258">
        <v>12</v>
      </c>
      <c r="M90" s="258">
        <f>G90*(1+L90/100)</f>
        <v>0</v>
      </c>
      <c r="N90" s="256">
        <v>0</v>
      </c>
      <c r="O90" s="256">
        <f>ROUND(E90*N90,2)</f>
        <v>0</v>
      </c>
      <c r="P90" s="256">
        <v>0</v>
      </c>
      <c r="Q90" s="256">
        <f>ROUND(E90*P90,2)</f>
        <v>0</v>
      </c>
      <c r="R90" s="258"/>
      <c r="S90" s="258" t="s">
        <v>229</v>
      </c>
      <c r="T90" s="259" t="s">
        <v>208</v>
      </c>
      <c r="U90" s="224">
        <v>0</v>
      </c>
      <c r="V90" s="224">
        <f>ROUND(E90*U90,2)</f>
        <v>0</v>
      </c>
      <c r="W90" s="224"/>
      <c r="X90" s="224" t="s">
        <v>238</v>
      </c>
      <c r="Y90" s="224" t="s">
        <v>210</v>
      </c>
      <c r="Z90" s="214"/>
      <c r="AA90" s="214"/>
      <c r="AB90" s="214"/>
      <c r="AC90" s="214"/>
      <c r="AD90" s="214"/>
      <c r="AE90" s="214"/>
      <c r="AF90" s="214"/>
      <c r="AG90" s="214" t="s">
        <v>315</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x14ac:dyDescent="0.2">
      <c r="A91" s="228" t="s">
        <v>202</v>
      </c>
      <c r="B91" s="229" t="s">
        <v>164</v>
      </c>
      <c r="C91" s="245" t="s">
        <v>165</v>
      </c>
      <c r="D91" s="230"/>
      <c r="E91" s="231"/>
      <c r="F91" s="232"/>
      <c r="G91" s="232">
        <f>SUMIF(AG92:AG110,"&lt;&gt;NOR",G92:G110)</f>
        <v>0</v>
      </c>
      <c r="H91" s="232"/>
      <c r="I91" s="232">
        <f>SUM(I92:I110)</f>
        <v>0</v>
      </c>
      <c r="J91" s="232"/>
      <c r="K91" s="232">
        <f>SUM(K92:K110)</f>
        <v>0</v>
      </c>
      <c r="L91" s="232"/>
      <c r="M91" s="232">
        <f>SUM(M92:M110)</f>
        <v>0</v>
      </c>
      <c r="N91" s="231"/>
      <c r="O91" s="231">
        <f>SUM(O92:O110)</f>
        <v>0</v>
      </c>
      <c r="P91" s="231"/>
      <c r="Q91" s="231">
        <f>SUM(Q92:Q110)</f>
        <v>0.21</v>
      </c>
      <c r="R91" s="232"/>
      <c r="S91" s="232"/>
      <c r="T91" s="233"/>
      <c r="U91" s="227"/>
      <c r="V91" s="227">
        <f>SUM(V92:V110)</f>
        <v>0</v>
      </c>
      <c r="W91" s="227"/>
      <c r="X91" s="227"/>
      <c r="Y91" s="227"/>
      <c r="AG91" t="s">
        <v>203</v>
      </c>
    </row>
    <row r="92" spans="1:60" outlineLevel="1" x14ac:dyDescent="0.2">
      <c r="A92" s="235">
        <v>9</v>
      </c>
      <c r="B92" s="236" t="s">
        <v>316</v>
      </c>
      <c r="C92" s="246" t="s">
        <v>317</v>
      </c>
      <c r="D92" s="237" t="s">
        <v>318</v>
      </c>
      <c r="E92" s="238">
        <v>124.93</v>
      </c>
      <c r="F92" s="239"/>
      <c r="G92" s="240">
        <f>ROUND(E92*F92,2)</f>
        <v>0</v>
      </c>
      <c r="H92" s="239"/>
      <c r="I92" s="240">
        <f>ROUND(E92*H92,2)</f>
        <v>0</v>
      </c>
      <c r="J92" s="239"/>
      <c r="K92" s="240">
        <f>ROUND(E92*J92,2)</f>
        <v>0</v>
      </c>
      <c r="L92" s="240">
        <v>12</v>
      </c>
      <c r="M92" s="240">
        <f>G92*(1+L92/100)</f>
        <v>0</v>
      </c>
      <c r="N92" s="238">
        <v>0</v>
      </c>
      <c r="O92" s="238">
        <f>ROUND(E92*N92,2)</f>
        <v>0</v>
      </c>
      <c r="P92" s="238">
        <v>1.67E-3</v>
      </c>
      <c r="Q92" s="238">
        <f>ROUND(E92*P92,2)</f>
        <v>0.21</v>
      </c>
      <c r="R92" s="240"/>
      <c r="S92" s="240" t="s">
        <v>236</v>
      </c>
      <c r="T92" s="241" t="s">
        <v>237</v>
      </c>
      <c r="U92" s="224">
        <v>0</v>
      </c>
      <c r="V92" s="224">
        <f>ROUND(E92*U92,2)</f>
        <v>0</v>
      </c>
      <c r="W92" s="224"/>
      <c r="X92" s="224" t="s">
        <v>238</v>
      </c>
      <c r="Y92" s="224" t="s">
        <v>210</v>
      </c>
      <c r="Z92" s="214"/>
      <c r="AA92" s="214"/>
      <c r="AB92" s="214"/>
      <c r="AC92" s="214"/>
      <c r="AD92" s="214"/>
      <c r="AE92" s="214"/>
      <c r="AF92" s="214"/>
      <c r="AG92" s="214" t="s">
        <v>319</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2" x14ac:dyDescent="0.2">
      <c r="A93" s="221"/>
      <c r="B93" s="222"/>
      <c r="C93" s="249" t="s">
        <v>320</v>
      </c>
      <c r="D93" s="225"/>
      <c r="E93" s="226"/>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222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49" t="s">
        <v>359</v>
      </c>
      <c r="D94" s="225"/>
      <c r="E94" s="226"/>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222</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49" t="s">
        <v>653</v>
      </c>
      <c r="D95" s="225"/>
      <c r="E95" s="226"/>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222</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49" t="s">
        <v>363</v>
      </c>
      <c r="D96" s="225"/>
      <c r="E96" s="226"/>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222</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49" t="s">
        <v>656</v>
      </c>
      <c r="D97" s="225"/>
      <c r="E97" s="226"/>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222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49" t="s">
        <v>368</v>
      </c>
      <c r="D98" s="225"/>
      <c r="E98" s="226"/>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222</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49" t="s">
        <v>657</v>
      </c>
      <c r="D99" s="225"/>
      <c r="E99" s="226"/>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222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49" t="s">
        <v>367</v>
      </c>
      <c r="D100" s="225"/>
      <c r="E100" s="226"/>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222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49" t="s">
        <v>658</v>
      </c>
      <c r="D101" s="225"/>
      <c r="E101" s="226"/>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222</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49" t="s">
        <v>367</v>
      </c>
      <c r="D102" s="225"/>
      <c r="E102" s="226"/>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222</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49" t="s">
        <v>326</v>
      </c>
      <c r="D103" s="225"/>
      <c r="E103" s="226"/>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222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49" t="s">
        <v>369</v>
      </c>
      <c r="D104" s="225"/>
      <c r="E104" s="226"/>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222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49" t="s">
        <v>659</v>
      </c>
      <c r="D105" s="225"/>
      <c r="E105" s="226"/>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222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49" t="s">
        <v>370</v>
      </c>
      <c r="D106" s="225"/>
      <c r="E106" s="226"/>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222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49" t="s">
        <v>329</v>
      </c>
      <c r="D107" s="225"/>
      <c r="E107" s="226"/>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222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49" t="s">
        <v>241</v>
      </c>
      <c r="D108" s="225"/>
      <c r="E108" s="226"/>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222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49" t="s">
        <v>331</v>
      </c>
      <c r="D109" s="225"/>
      <c r="E109" s="226"/>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222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49" t="s">
        <v>822</v>
      </c>
      <c r="D110" s="225"/>
      <c r="E110" s="226">
        <v>124.93</v>
      </c>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222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x14ac:dyDescent="0.2">
      <c r="A111" s="228" t="s">
        <v>202</v>
      </c>
      <c r="B111" s="229" t="s">
        <v>166</v>
      </c>
      <c r="C111" s="245" t="s">
        <v>167</v>
      </c>
      <c r="D111" s="230"/>
      <c r="E111" s="231"/>
      <c r="F111" s="232"/>
      <c r="G111" s="232">
        <f>SUMIF(AG112:AG140,"&lt;&gt;NOR",G112:G140)</f>
        <v>0</v>
      </c>
      <c r="H111" s="232"/>
      <c r="I111" s="232">
        <f>SUM(I112:I140)</f>
        <v>0</v>
      </c>
      <c r="J111" s="232"/>
      <c r="K111" s="232">
        <f>SUM(K112:K140)</f>
        <v>0</v>
      </c>
      <c r="L111" s="232"/>
      <c r="M111" s="232">
        <f>SUM(M112:M140)</f>
        <v>0</v>
      </c>
      <c r="N111" s="231"/>
      <c r="O111" s="231">
        <f>SUM(O112:O140)</f>
        <v>0</v>
      </c>
      <c r="P111" s="231"/>
      <c r="Q111" s="231">
        <f>SUM(Q112:Q140)</f>
        <v>0.39</v>
      </c>
      <c r="R111" s="232"/>
      <c r="S111" s="232"/>
      <c r="T111" s="233"/>
      <c r="U111" s="227"/>
      <c r="V111" s="227">
        <f>SUM(V112:V140)</f>
        <v>0</v>
      </c>
      <c r="W111" s="227"/>
      <c r="X111" s="227"/>
      <c r="Y111" s="227"/>
      <c r="AG111" t="s">
        <v>203</v>
      </c>
    </row>
    <row r="112" spans="1:60" outlineLevel="1" x14ac:dyDescent="0.2">
      <c r="A112" s="235">
        <v>10</v>
      </c>
      <c r="B112" s="236" t="s">
        <v>333</v>
      </c>
      <c r="C112" s="246" t="s">
        <v>334</v>
      </c>
      <c r="D112" s="237" t="s">
        <v>318</v>
      </c>
      <c r="E112" s="238">
        <v>98.77</v>
      </c>
      <c r="F112" s="239"/>
      <c r="G112" s="240">
        <f>ROUND(E112*F112,2)</f>
        <v>0</v>
      </c>
      <c r="H112" s="239"/>
      <c r="I112" s="240">
        <f>ROUND(E112*H112,2)</f>
        <v>0</v>
      </c>
      <c r="J112" s="239"/>
      <c r="K112" s="240">
        <f>ROUND(E112*J112,2)</f>
        <v>0</v>
      </c>
      <c r="L112" s="240">
        <v>12</v>
      </c>
      <c r="M112" s="240">
        <f>G112*(1+L112/100)</f>
        <v>0</v>
      </c>
      <c r="N112" s="238">
        <v>0</v>
      </c>
      <c r="O112" s="238">
        <f>ROUND(E112*N112,2)</f>
        <v>0</v>
      </c>
      <c r="P112" s="238">
        <v>2E-3</v>
      </c>
      <c r="Q112" s="238">
        <f>ROUND(E112*P112,2)</f>
        <v>0.2</v>
      </c>
      <c r="R112" s="240"/>
      <c r="S112" s="240" t="s">
        <v>236</v>
      </c>
      <c r="T112" s="241" t="s">
        <v>237</v>
      </c>
      <c r="U112" s="224">
        <v>0</v>
      </c>
      <c r="V112" s="224">
        <f>ROUND(E112*U112,2)</f>
        <v>0</v>
      </c>
      <c r="W112" s="224"/>
      <c r="X112" s="224" t="s">
        <v>238</v>
      </c>
      <c r="Y112" s="224" t="s">
        <v>210</v>
      </c>
      <c r="Z112" s="214"/>
      <c r="AA112" s="214"/>
      <c r="AB112" s="214"/>
      <c r="AC112" s="214"/>
      <c r="AD112" s="214"/>
      <c r="AE112" s="214"/>
      <c r="AF112" s="214"/>
      <c r="AG112" s="214" t="s">
        <v>319</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2" x14ac:dyDescent="0.2">
      <c r="A113" s="221"/>
      <c r="B113" s="222"/>
      <c r="C113" s="249" t="s">
        <v>335</v>
      </c>
      <c r="D113" s="225"/>
      <c r="E113" s="226"/>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222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49" t="s">
        <v>363</v>
      </c>
      <c r="D114" s="225"/>
      <c r="E114" s="226"/>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222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49" t="s">
        <v>656</v>
      </c>
      <c r="D115" s="225"/>
      <c r="E115" s="226"/>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222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49" t="s">
        <v>368</v>
      </c>
      <c r="D116" s="225"/>
      <c r="E116" s="226"/>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222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49" t="s">
        <v>657</v>
      </c>
      <c r="D117" s="225"/>
      <c r="E117" s="226"/>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222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49" t="s">
        <v>367</v>
      </c>
      <c r="D118" s="225"/>
      <c r="E118" s="226"/>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222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49" t="s">
        <v>658</v>
      </c>
      <c r="D119" s="225"/>
      <c r="E119" s="226"/>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222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49" t="s">
        <v>367</v>
      </c>
      <c r="D120" s="225"/>
      <c r="E120" s="226"/>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222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49" t="s">
        <v>326</v>
      </c>
      <c r="D121" s="225"/>
      <c r="E121" s="226"/>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222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49" t="s">
        <v>369</v>
      </c>
      <c r="D122" s="225"/>
      <c r="E122" s="226"/>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222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49" t="s">
        <v>659</v>
      </c>
      <c r="D123" s="225"/>
      <c r="E123" s="226"/>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222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49" t="s">
        <v>370</v>
      </c>
      <c r="D124" s="225"/>
      <c r="E124" s="226"/>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222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49" t="s">
        <v>329</v>
      </c>
      <c r="D125" s="225"/>
      <c r="E125" s="226"/>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222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49" t="s">
        <v>823</v>
      </c>
      <c r="D126" s="225"/>
      <c r="E126" s="226">
        <v>98.77</v>
      </c>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222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1" x14ac:dyDescent="0.2">
      <c r="A127" s="235">
        <v>11</v>
      </c>
      <c r="B127" s="236" t="s">
        <v>337</v>
      </c>
      <c r="C127" s="246" t="s">
        <v>338</v>
      </c>
      <c r="D127" s="237" t="s">
        <v>318</v>
      </c>
      <c r="E127" s="238">
        <v>26.16</v>
      </c>
      <c r="F127" s="239"/>
      <c r="G127" s="240">
        <f>ROUND(E127*F127,2)</f>
        <v>0</v>
      </c>
      <c r="H127" s="239"/>
      <c r="I127" s="240">
        <f>ROUND(E127*H127,2)</f>
        <v>0</v>
      </c>
      <c r="J127" s="239"/>
      <c r="K127" s="240">
        <f>ROUND(E127*J127,2)</f>
        <v>0</v>
      </c>
      <c r="L127" s="240">
        <v>12</v>
      </c>
      <c r="M127" s="240">
        <f>G127*(1+L127/100)</f>
        <v>0</v>
      </c>
      <c r="N127" s="238">
        <v>0</v>
      </c>
      <c r="O127" s="238">
        <f>ROUND(E127*N127,2)</f>
        <v>0</v>
      </c>
      <c r="P127" s="238">
        <v>5.0000000000000001E-3</v>
      </c>
      <c r="Q127" s="238">
        <f>ROUND(E127*P127,2)</f>
        <v>0.13</v>
      </c>
      <c r="R127" s="240"/>
      <c r="S127" s="240" t="s">
        <v>236</v>
      </c>
      <c r="T127" s="241" t="s">
        <v>237</v>
      </c>
      <c r="U127" s="224">
        <v>0</v>
      </c>
      <c r="V127" s="224">
        <f>ROUND(E127*U127,2)</f>
        <v>0</v>
      </c>
      <c r="W127" s="224"/>
      <c r="X127" s="224" t="s">
        <v>238</v>
      </c>
      <c r="Y127" s="224" t="s">
        <v>210</v>
      </c>
      <c r="Z127" s="214"/>
      <c r="AA127" s="214"/>
      <c r="AB127" s="214"/>
      <c r="AC127" s="214"/>
      <c r="AD127" s="214"/>
      <c r="AE127" s="214"/>
      <c r="AF127" s="214"/>
      <c r="AG127" s="214" t="s">
        <v>319</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2" x14ac:dyDescent="0.2">
      <c r="A128" s="221"/>
      <c r="B128" s="222"/>
      <c r="C128" s="249" t="s">
        <v>335</v>
      </c>
      <c r="D128" s="225"/>
      <c r="E128" s="226"/>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222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49" t="s">
        <v>359</v>
      </c>
      <c r="D129" s="225"/>
      <c r="E129" s="226"/>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222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49" t="s">
        <v>653</v>
      </c>
      <c r="D130" s="225"/>
      <c r="E130" s="226"/>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222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49" t="s">
        <v>241</v>
      </c>
      <c r="D131" s="225"/>
      <c r="E131" s="226"/>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222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49" t="s">
        <v>331</v>
      </c>
      <c r="D132" s="225"/>
      <c r="E132" s="226"/>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222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49" t="s">
        <v>824</v>
      </c>
      <c r="D133" s="225"/>
      <c r="E133" s="226">
        <v>26.16</v>
      </c>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222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
      <c r="A134" s="235">
        <v>12</v>
      </c>
      <c r="B134" s="236" t="s">
        <v>340</v>
      </c>
      <c r="C134" s="246" t="s">
        <v>341</v>
      </c>
      <c r="D134" s="237" t="s">
        <v>342</v>
      </c>
      <c r="E134" s="238">
        <v>2</v>
      </c>
      <c r="F134" s="239"/>
      <c r="G134" s="240">
        <f>ROUND(E134*F134,2)</f>
        <v>0</v>
      </c>
      <c r="H134" s="239"/>
      <c r="I134" s="240">
        <f>ROUND(E134*H134,2)</f>
        <v>0</v>
      </c>
      <c r="J134" s="239"/>
      <c r="K134" s="240">
        <f>ROUND(E134*J134,2)</f>
        <v>0</v>
      </c>
      <c r="L134" s="240">
        <v>12</v>
      </c>
      <c r="M134" s="240">
        <f>G134*(1+L134/100)</f>
        <v>0</v>
      </c>
      <c r="N134" s="238">
        <v>0</v>
      </c>
      <c r="O134" s="238">
        <f>ROUND(E134*N134,2)</f>
        <v>0</v>
      </c>
      <c r="P134" s="238">
        <v>2.8000000000000001E-2</v>
      </c>
      <c r="Q134" s="238">
        <f>ROUND(E134*P134,2)</f>
        <v>0.06</v>
      </c>
      <c r="R134" s="240"/>
      <c r="S134" s="240" t="s">
        <v>236</v>
      </c>
      <c r="T134" s="241" t="s">
        <v>237</v>
      </c>
      <c r="U134" s="224">
        <v>0</v>
      </c>
      <c r="V134" s="224">
        <f>ROUND(E134*U134,2)</f>
        <v>0</v>
      </c>
      <c r="W134" s="224"/>
      <c r="X134" s="224" t="s">
        <v>238</v>
      </c>
      <c r="Y134" s="224" t="s">
        <v>210</v>
      </c>
      <c r="Z134" s="214"/>
      <c r="AA134" s="214"/>
      <c r="AB134" s="214"/>
      <c r="AC134" s="214"/>
      <c r="AD134" s="214"/>
      <c r="AE134" s="214"/>
      <c r="AF134" s="214"/>
      <c r="AG134" s="214" t="s">
        <v>319</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2" x14ac:dyDescent="0.2">
      <c r="A135" s="221"/>
      <c r="B135" s="222"/>
      <c r="C135" s="249" t="s">
        <v>343</v>
      </c>
      <c r="D135" s="225"/>
      <c r="E135" s="226"/>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222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49" t="s">
        <v>278</v>
      </c>
      <c r="D136" s="225"/>
      <c r="E136" s="226"/>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222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49" t="s">
        <v>344</v>
      </c>
      <c r="D137" s="225"/>
      <c r="E137" s="226"/>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222</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49" t="s">
        <v>812</v>
      </c>
      <c r="D138" s="225"/>
      <c r="E138" s="226"/>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222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49" t="s">
        <v>344</v>
      </c>
      <c r="D139" s="225"/>
      <c r="E139" s="226"/>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222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49" t="s">
        <v>60</v>
      </c>
      <c r="D140" s="225"/>
      <c r="E140" s="226">
        <v>2</v>
      </c>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222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x14ac:dyDescent="0.2">
      <c r="A141" s="228" t="s">
        <v>202</v>
      </c>
      <c r="B141" s="229" t="s">
        <v>160</v>
      </c>
      <c r="C141" s="245" t="s">
        <v>161</v>
      </c>
      <c r="D141" s="230"/>
      <c r="E141" s="231"/>
      <c r="F141" s="232"/>
      <c r="G141" s="232">
        <f>SUMIF(AG142:AG146,"&lt;&gt;NOR",G142:G146)</f>
        <v>0</v>
      </c>
      <c r="H141" s="232"/>
      <c r="I141" s="232">
        <f>SUM(I142:I146)</f>
        <v>0</v>
      </c>
      <c r="J141" s="232"/>
      <c r="K141" s="232">
        <f>SUM(K142:K146)</f>
        <v>0</v>
      </c>
      <c r="L141" s="232"/>
      <c r="M141" s="232">
        <f>SUM(M142:M146)</f>
        <v>0</v>
      </c>
      <c r="N141" s="231"/>
      <c r="O141" s="231">
        <f>SUM(O142:O146)</f>
        <v>0</v>
      </c>
      <c r="P141" s="231"/>
      <c r="Q141" s="231">
        <f>SUM(Q142:Q146)</f>
        <v>0</v>
      </c>
      <c r="R141" s="232"/>
      <c r="S141" s="232"/>
      <c r="T141" s="233"/>
      <c r="U141" s="227"/>
      <c r="V141" s="227">
        <f>SUM(V142:V146)</f>
        <v>0</v>
      </c>
      <c r="W141" s="227"/>
      <c r="X141" s="227"/>
      <c r="Y141" s="227"/>
      <c r="AG141" t="s">
        <v>203</v>
      </c>
    </row>
    <row r="142" spans="1:60" ht="22.5" outlineLevel="1" x14ac:dyDescent="0.2">
      <c r="A142" s="253">
        <v>13</v>
      </c>
      <c r="B142" s="254" t="s">
        <v>345</v>
      </c>
      <c r="C142" s="260" t="s">
        <v>346</v>
      </c>
      <c r="D142" s="255" t="s">
        <v>347</v>
      </c>
      <c r="E142" s="256">
        <v>17.675000000000001</v>
      </c>
      <c r="F142" s="257"/>
      <c r="G142" s="258">
        <f>ROUND(E142*F142,2)</f>
        <v>0</v>
      </c>
      <c r="H142" s="257"/>
      <c r="I142" s="258">
        <f>ROUND(E142*H142,2)</f>
        <v>0</v>
      </c>
      <c r="J142" s="257"/>
      <c r="K142" s="258">
        <f>ROUND(E142*J142,2)</f>
        <v>0</v>
      </c>
      <c r="L142" s="258">
        <v>12</v>
      </c>
      <c r="M142" s="258">
        <f>G142*(1+L142/100)</f>
        <v>0</v>
      </c>
      <c r="N142" s="256">
        <v>0</v>
      </c>
      <c r="O142" s="256">
        <f>ROUND(E142*N142,2)</f>
        <v>0</v>
      </c>
      <c r="P142" s="256">
        <v>0</v>
      </c>
      <c r="Q142" s="256">
        <f>ROUND(E142*P142,2)</f>
        <v>0</v>
      </c>
      <c r="R142" s="258"/>
      <c r="S142" s="258" t="s">
        <v>236</v>
      </c>
      <c r="T142" s="259" t="s">
        <v>237</v>
      </c>
      <c r="U142" s="224">
        <v>0</v>
      </c>
      <c r="V142" s="224">
        <f>ROUND(E142*U142,2)</f>
        <v>0</v>
      </c>
      <c r="W142" s="224"/>
      <c r="X142" s="224" t="s">
        <v>238</v>
      </c>
      <c r="Y142" s="224" t="s">
        <v>210</v>
      </c>
      <c r="Z142" s="214"/>
      <c r="AA142" s="214"/>
      <c r="AB142" s="214"/>
      <c r="AC142" s="214"/>
      <c r="AD142" s="214"/>
      <c r="AE142" s="214"/>
      <c r="AF142" s="214"/>
      <c r="AG142" s="214" t="s">
        <v>239</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ht="22.5" outlineLevel="1" x14ac:dyDescent="0.2">
      <c r="A143" s="253">
        <v>14</v>
      </c>
      <c r="B143" s="254" t="s">
        <v>348</v>
      </c>
      <c r="C143" s="260" t="s">
        <v>349</v>
      </c>
      <c r="D143" s="255" t="s">
        <v>347</v>
      </c>
      <c r="E143" s="256">
        <v>17.675000000000001</v>
      </c>
      <c r="F143" s="257"/>
      <c r="G143" s="258">
        <f>ROUND(E143*F143,2)</f>
        <v>0</v>
      </c>
      <c r="H143" s="257"/>
      <c r="I143" s="258">
        <f>ROUND(E143*H143,2)</f>
        <v>0</v>
      </c>
      <c r="J143" s="257"/>
      <c r="K143" s="258">
        <f>ROUND(E143*J143,2)</f>
        <v>0</v>
      </c>
      <c r="L143" s="258">
        <v>12</v>
      </c>
      <c r="M143" s="258">
        <f>G143*(1+L143/100)</f>
        <v>0</v>
      </c>
      <c r="N143" s="256">
        <v>0</v>
      </c>
      <c r="O143" s="256">
        <f>ROUND(E143*N143,2)</f>
        <v>0</v>
      </c>
      <c r="P143" s="256">
        <v>0</v>
      </c>
      <c r="Q143" s="256">
        <f>ROUND(E143*P143,2)</f>
        <v>0</v>
      </c>
      <c r="R143" s="258"/>
      <c r="S143" s="258" t="s">
        <v>236</v>
      </c>
      <c r="T143" s="259" t="s">
        <v>237</v>
      </c>
      <c r="U143" s="224">
        <v>0</v>
      </c>
      <c r="V143" s="224">
        <f>ROUND(E143*U143,2)</f>
        <v>0</v>
      </c>
      <c r="W143" s="224"/>
      <c r="X143" s="224" t="s">
        <v>238</v>
      </c>
      <c r="Y143" s="224" t="s">
        <v>210</v>
      </c>
      <c r="Z143" s="214"/>
      <c r="AA143" s="214"/>
      <c r="AB143" s="214"/>
      <c r="AC143" s="214"/>
      <c r="AD143" s="214"/>
      <c r="AE143" s="214"/>
      <c r="AF143" s="214"/>
      <c r="AG143" s="214" t="s">
        <v>239</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ht="22.5" outlineLevel="1" x14ac:dyDescent="0.2">
      <c r="A144" s="235">
        <v>15</v>
      </c>
      <c r="B144" s="236" t="s">
        <v>350</v>
      </c>
      <c r="C144" s="246" t="s">
        <v>351</v>
      </c>
      <c r="D144" s="237" t="s">
        <v>347</v>
      </c>
      <c r="E144" s="238">
        <v>247.45</v>
      </c>
      <c r="F144" s="239"/>
      <c r="G144" s="240">
        <f>ROUND(E144*F144,2)</f>
        <v>0</v>
      </c>
      <c r="H144" s="239"/>
      <c r="I144" s="240">
        <f>ROUND(E144*H144,2)</f>
        <v>0</v>
      </c>
      <c r="J144" s="239"/>
      <c r="K144" s="240">
        <f>ROUND(E144*J144,2)</f>
        <v>0</v>
      </c>
      <c r="L144" s="240">
        <v>12</v>
      </c>
      <c r="M144" s="240">
        <f>G144*(1+L144/100)</f>
        <v>0</v>
      </c>
      <c r="N144" s="238">
        <v>0</v>
      </c>
      <c r="O144" s="238">
        <f>ROUND(E144*N144,2)</f>
        <v>0</v>
      </c>
      <c r="P144" s="238">
        <v>0</v>
      </c>
      <c r="Q144" s="238">
        <f>ROUND(E144*P144,2)</f>
        <v>0</v>
      </c>
      <c r="R144" s="240"/>
      <c r="S144" s="240" t="s">
        <v>236</v>
      </c>
      <c r="T144" s="241" t="s">
        <v>237</v>
      </c>
      <c r="U144" s="224">
        <v>0</v>
      </c>
      <c r="V144" s="224">
        <f>ROUND(E144*U144,2)</f>
        <v>0</v>
      </c>
      <c r="W144" s="224"/>
      <c r="X144" s="224" t="s">
        <v>238</v>
      </c>
      <c r="Y144" s="224" t="s">
        <v>210</v>
      </c>
      <c r="Z144" s="214"/>
      <c r="AA144" s="214"/>
      <c r="AB144" s="214"/>
      <c r="AC144" s="214"/>
      <c r="AD144" s="214"/>
      <c r="AE144" s="214"/>
      <c r="AF144" s="214"/>
      <c r="AG144" s="214" t="s">
        <v>239</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2" x14ac:dyDescent="0.2">
      <c r="A145" s="221"/>
      <c r="B145" s="222"/>
      <c r="C145" s="249" t="s">
        <v>825</v>
      </c>
      <c r="D145" s="225"/>
      <c r="E145" s="226">
        <v>247.45</v>
      </c>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222</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ht="22.5" outlineLevel="1" x14ac:dyDescent="0.2">
      <c r="A146" s="235">
        <v>16</v>
      </c>
      <c r="B146" s="236" t="s">
        <v>353</v>
      </c>
      <c r="C146" s="246" t="s">
        <v>354</v>
      </c>
      <c r="D146" s="237" t="s">
        <v>347</v>
      </c>
      <c r="E146" s="238">
        <v>17.675000000000001</v>
      </c>
      <c r="F146" s="239"/>
      <c r="G146" s="240">
        <f>ROUND(E146*F146,2)</f>
        <v>0</v>
      </c>
      <c r="H146" s="239"/>
      <c r="I146" s="240">
        <f>ROUND(E146*H146,2)</f>
        <v>0</v>
      </c>
      <c r="J146" s="239"/>
      <c r="K146" s="240">
        <f>ROUND(E146*J146,2)</f>
        <v>0</v>
      </c>
      <c r="L146" s="240">
        <v>12</v>
      </c>
      <c r="M146" s="240">
        <f>G146*(1+L146/100)</f>
        <v>0</v>
      </c>
      <c r="N146" s="238">
        <v>0</v>
      </c>
      <c r="O146" s="238">
        <f>ROUND(E146*N146,2)</f>
        <v>0</v>
      </c>
      <c r="P146" s="238">
        <v>0</v>
      </c>
      <c r="Q146" s="238">
        <f>ROUND(E146*P146,2)</f>
        <v>0</v>
      </c>
      <c r="R146" s="240"/>
      <c r="S146" s="240" t="s">
        <v>236</v>
      </c>
      <c r="T146" s="241" t="s">
        <v>237</v>
      </c>
      <c r="U146" s="224">
        <v>0</v>
      </c>
      <c r="V146" s="224">
        <f>ROUND(E146*U146,2)</f>
        <v>0</v>
      </c>
      <c r="W146" s="224"/>
      <c r="X146" s="224" t="s">
        <v>238</v>
      </c>
      <c r="Y146" s="224" t="s">
        <v>210</v>
      </c>
      <c r="Z146" s="214"/>
      <c r="AA146" s="214"/>
      <c r="AB146" s="214"/>
      <c r="AC146" s="214"/>
      <c r="AD146" s="214"/>
      <c r="AE146" s="214"/>
      <c r="AF146" s="214"/>
      <c r="AG146" s="214" t="s">
        <v>239</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x14ac:dyDescent="0.2">
      <c r="A147" s="3"/>
      <c r="B147" s="4"/>
      <c r="C147" s="250"/>
      <c r="D147" s="6"/>
      <c r="E147" s="3"/>
      <c r="F147" s="3"/>
      <c r="G147" s="3"/>
      <c r="H147" s="3"/>
      <c r="I147" s="3"/>
      <c r="J147" s="3"/>
      <c r="K147" s="3"/>
      <c r="L147" s="3"/>
      <c r="M147" s="3"/>
      <c r="N147" s="3"/>
      <c r="O147" s="3"/>
      <c r="P147" s="3"/>
      <c r="Q147" s="3"/>
      <c r="R147" s="3"/>
      <c r="S147" s="3"/>
      <c r="T147" s="3"/>
      <c r="U147" s="3"/>
      <c r="V147" s="3"/>
      <c r="W147" s="3"/>
      <c r="X147" s="3"/>
      <c r="Y147" s="3"/>
      <c r="AE147">
        <v>12</v>
      </c>
      <c r="AF147">
        <v>21</v>
      </c>
      <c r="AG147" t="s">
        <v>188</v>
      </c>
    </row>
    <row r="148" spans="1:60" x14ac:dyDescent="0.2">
      <c r="A148" s="217"/>
      <c r="B148" s="218" t="s">
        <v>29</v>
      </c>
      <c r="C148" s="251"/>
      <c r="D148" s="219"/>
      <c r="E148" s="220"/>
      <c r="F148" s="220"/>
      <c r="G148" s="234">
        <f>G8+G91+G111+G141</f>
        <v>0</v>
      </c>
      <c r="H148" s="3"/>
      <c r="I148" s="3"/>
      <c r="J148" s="3"/>
      <c r="K148" s="3"/>
      <c r="L148" s="3"/>
      <c r="M148" s="3"/>
      <c r="N148" s="3"/>
      <c r="O148" s="3"/>
      <c r="P148" s="3"/>
      <c r="Q148" s="3"/>
      <c r="R148" s="3"/>
      <c r="S148" s="3"/>
      <c r="T148" s="3"/>
      <c r="U148" s="3"/>
      <c r="V148" s="3"/>
      <c r="W148" s="3"/>
      <c r="X148" s="3"/>
      <c r="Y148" s="3"/>
      <c r="AE148">
        <f>SUMIF(L7:L146,AE147,G7:G146)</f>
        <v>0</v>
      </c>
      <c r="AF148">
        <f>SUMIF(L7:L146,AF147,G7:G146)</f>
        <v>0</v>
      </c>
      <c r="AG148" t="s">
        <v>230</v>
      </c>
    </row>
    <row r="149" spans="1:60" x14ac:dyDescent="0.2">
      <c r="C149" s="252"/>
      <c r="D149" s="10"/>
      <c r="AG149" t="s">
        <v>231</v>
      </c>
    </row>
    <row r="150" spans="1:60" x14ac:dyDescent="0.2">
      <c r="D150" s="10"/>
    </row>
    <row r="151" spans="1:60" x14ac:dyDescent="0.2">
      <c r="D151" s="10"/>
    </row>
    <row r="152" spans="1:60" x14ac:dyDescent="0.2">
      <c r="D152" s="10"/>
    </row>
    <row r="153" spans="1:60" x14ac:dyDescent="0.2">
      <c r="D153" s="10"/>
    </row>
    <row r="154" spans="1:60" x14ac:dyDescent="0.2">
      <c r="D154" s="10"/>
    </row>
    <row r="155" spans="1:60" x14ac:dyDescent="0.2">
      <c r="D155" s="10"/>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JH+KJL0yG7gGR98o44qtt89evub+n/x69xtMxAw7mCJoehdm1LQlunGhhauiWTTBMbJ9IcciHS+pDNJESx9YQ==" saltValue="MJy+rVkFtZLbbD2tp+0K+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232</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71</v>
      </c>
      <c r="C3" s="203" t="s">
        <v>72</v>
      </c>
      <c r="D3" s="201"/>
      <c r="E3" s="201"/>
      <c r="F3" s="201"/>
      <c r="G3" s="202"/>
      <c r="AC3" s="178" t="s">
        <v>176</v>
      </c>
      <c r="AG3" t="s">
        <v>178</v>
      </c>
    </row>
    <row r="4" spans="1:60" ht="24.95" customHeight="1" x14ac:dyDescent="0.2">
      <c r="A4" s="204" t="s">
        <v>9</v>
      </c>
      <c r="B4" s="205" t="s">
        <v>60</v>
      </c>
      <c r="C4" s="206" t="s">
        <v>67</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149</v>
      </c>
      <c r="C8" s="245" t="s">
        <v>150</v>
      </c>
      <c r="D8" s="230"/>
      <c r="E8" s="231"/>
      <c r="F8" s="232"/>
      <c r="G8" s="232">
        <f>SUMIF(AG9:AG88,"&lt;&gt;NOR",G9:G88)</f>
        <v>0</v>
      </c>
      <c r="H8" s="232"/>
      <c r="I8" s="232">
        <f>SUM(I9:I88)</f>
        <v>0</v>
      </c>
      <c r="J8" s="232"/>
      <c r="K8" s="232">
        <f>SUM(K9:K88)</f>
        <v>0</v>
      </c>
      <c r="L8" s="232"/>
      <c r="M8" s="232">
        <f>SUM(M9:M88)</f>
        <v>0</v>
      </c>
      <c r="N8" s="231"/>
      <c r="O8" s="231">
        <f>SUM(O9:O88)</f>
        <v>9.26</v>
      </c>
      <c r="P8" s="231"/>
      <c r="Q8" s="231">
        <f>SUM(Q9:Q88)</f>
        <v>0.01</v>
      </c>
      <c r="R8" s="232"/>
      <c r="S8" s="232"/>
      <c r="T8" s="233"/>
      <c r="U8" s="227"/>
      <c r="V8" s="227">
        <f>SUM(V9:V88)</f>
        <v>0</v>
      </c>
      <c r="W8" s="227"/>
      <c r="X8" s="227"/>
      <c r="Y8" s="227"/>
      <c r="AG8" t="s">
        <v>203</v>
      </c>
    </row>
    <row r="9" spans="1:60" ht="22.5" outlineLevel="1" x14ac:dyDescent="0.2">
      <c r="A9" s="235">
        <v>1</v>
      </c>
      <c r="B9" s="236" t="s">
        <v>355</v>
      </c>
      <c r="C9" s="246" t="s">
        <v>356</v>
      </c>
      <c r="D9" s="237" t="s">
        <v>235</v>
      </c>
      <c r="E9" s="238">
        <v>215.291</v>
      </c>
      <c r="F9" s="239"/>
      <c r="G9" s="240">
        <f>ROUND(E9*F9,2)</f>
        <v>0</v>
      </c>
      <c r="H9" s="239"/>
      <c r="I9" s="240">
        <f>ROUND(E9*H9,2)</f>
        <v>0</v>
      </c>
      <c r="J9" s="239"/>
      <c r="K9" s="240">
        <f>ROUND(E9*J9,2)</f>
        <v>0</v>
      </c>
      <c r="L9" s="240">
        <v>12</v>
      </c>
      <c r="M9" s="240">
        <f>G9*(1+L9/100)</f>
        <v>0</v>
      </c>
      <c r="N9" s="238">
        <v>1.1E-4</v>
      </c>
      <c r="O9" s="238">
        <f>ROUND(E9*N9,2)</f>
        <v>0.02</v>
      </c>
      <c r="P9" s="238">
        <v>6.0000000000000002E-5</v>
      </c>
      <c r="Q9" s="238">
        <f>ROUND(E9*P9,2)</f>
        <v>0.01</v>
      </c>
      <c r="R9" s="240"/>
      <c r="S9" s="240" t="s">
        <v>236</v>
      </c>
      <c r="T9" s="241" t="s">
        <v>237</v>
      </c>
      <c r="U9" s="224">
        <v>0</v>
      </c>
      <c r="V9" s="224">
        <f>ROUND(E9*U9,2)</f>
        <v>0</v>
      </c>
      <c r="W9" s="224"/>
      <c r="X9" s="224" t="s">
        <v>238</v>
      </c>
      <c r="Y9" s="224" t="s">
        <v>210</v>
      </c>
      <c r="Z9" s="214"/>
      <c r="AA9" s="214"/>
      <c r="AB9" s="214"/>
      <c r="AC9" s="214"/>
      <c r="AD9" s="214"/>
      <c r="AE9" s="214"/>
      <c r="AF9" s="214"/>
      <c r="AG9" s="214" t="s">
        <v>239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9" t="s">
        <v>357</v>
      </c>
      <c r="D10" s="225"/>
      <c r="E10" s="226"/>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222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49" t="s">
        <v>359</v>
      </c>
      <c r="D11" s="225"/>
      <c r="E11" s="226"/>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222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49" t="s">
        <v>619</v>
      </c>
      <c r="D12" s="225"/>
      <c r="E12" s="226"/>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49" t="s">
        <v>362</v>
      </c>
      <c r="D13" s="225"/>
      <c r="E13" s="226"/>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49" t="s">
        <v>279</v>
      </c>
      <c r="D14" s="225"/>
      <c r="E14" s="226"/>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222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49" t="s">
        <v>363</v>
      </c>
      <c r="D15" s="225"/>
      <c r="E15" s="226"/>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222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49" t="s">
        <v>621</v>
      </c>
      <c r="D16" s="225"/>
      <c r="E16" s="226"/>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49" t="s">
        <v>368</v>
      </c>
      <c r="D17" s="225"/>
      <c r="E17" s="226"/>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222</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49" t="s">
        <v>622</v>
      </c>
      <c r="D18" s="225"/>
      <c r="E18" s="226"/>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222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49" t="s">
        <v>367</v>
      </c>
      <c r="D19" s="225"/>
      <c r="E19" s="226"/>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222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49" t="s">
        <v>625</v>
      </c>
      <c r="D20" s="225"/>
      <c r="E20" s="226"/>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222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49" t="s">
        <v>367</v>
      </c>
      <c r="D21" s="225"/>
      <c r="E21" s="226"/>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222</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x14ac:dyDescent="0.2">
      <c r="A22" s="221"/>
      <c r="B22" s="222"/>
      <c r="C22" s="249" t="s">
        <v>273</v>
      </c>
      <c r="D22" s="225"/>
      <c r="E22" s="226"/>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222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49" t="s">
        <v>364</v>
      </c>
      <c r="D23" s="225"/>
      <c r="E23" s="226"/>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222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49" t="s">
        <v>365</v>
      </c>
      <c r="D24" s="225"/>
      <c r="E24" s="226"/>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222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49" t="s">
        <v>364</v>
      </c>
      <c r="D25" s="225"/>
      <c r="E25" s="226"/>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222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49" t="s">
        <v>366</v>
      </c>
      <c r="D26" s="225"/>
      <c r="E26" s="226"/>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49" t="s">
        <v>369</v>
      </c>
      <c r="D27" s="225"/>
      <c r="E27" s="226"/>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222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49" t="s">
        <v>623</v>
      </c>
      <c r="D28" s="225"/>
      <c r="E28" s="226"/>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222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49" t="s">
        <v>370</v>
      </c>
      <c r="D29" s="225"/>
      <c r="E29" s="226"/>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222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49" t="s">
        <v>256</v>
      </c>
      <c r="D30" s="225"/>
      <c r="E30" s="226"/>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222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49" t="s">
        <v>812</v>
      </c>
      <c r="D31" s="225"/>
      <c r="E31" s="226"/>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222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49" t="s">
        <v>826</v>
      </c>
      <c r="D32" s="225"/>
      <c r="E32" s="226"/>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222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49" t="s">
        <v>827</v>
      </c>
      <c r="D33" s="225"/>
      <c r="E33" s="226">
        <v>215.29</v>
      </c>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222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ht="22.5" outlineLevel="1" x14ac:dyDescent="0.2">
      <c r="A34" s="235">
        <v>2</v>
      </c>
      <c r="B34" s="236" t="s">
        <v>373</v>
      </c>
      <c r="C34" s="246" t="s">
        <v>374</v>
      </c>
      <c r="D34" s="237" t="s">
        <v>235</v>
      </c>
      <c r="E34" s="238">
        <v>201.249</v>
      </c>
      <c r="F34" s="239"/>
      <c r="G34" s="240">
        <f>ROUND(E34*F34,2)</f>
        <v>0</v>
      </c>
      <c r="H34" s="239"/>
      <c r="I34" s="240">
        <f>ROUND(E34*H34,2)</f>
        <v>0</v>
      </c>
      <c r="J34" s="239"/>
      <c r="K34" s="240">
        <f>ROUND(E34*J34,2)</f>
        <v>0</v>
      </c>
      <c r="L34" s="240">
        <v>12</v>
      </c>
      <c r="M34" s="240">
        <f>G34*(1+L34/100)</f>
        <v>0</v>
      </c>
      <c r="N34" s="238">
        <v>7.3499999999999998E-3</v>
      </c>
      <c r="O34" s="238">
        <f>ROUND(E34*N34,2)</f>
        <v>1.48</v>
      </c>
      <c r="P34" s="238">
        <v>0</v>
      </c>
      <c r="Q34" s="238">
        <f>ROUND(E34*P34,2)</f>
        <v>0</v>
      </c>
      <c r="R34" s="240"/>
      <c r="S34" s="240" t="s">
        <v>236</v>
      </c>
      <c r="T34" s="241" t="s">
        <v>237</v>
      </c>
      <c r="U34" s="224">
        <v>0</v>
      </c>
      <c r="V34" s="224">
        <f>ROUND(E34*U34,2)</f>
        <v>0</v>
      </c>
      <c r="W34" s="224"/>
      <c r="X34" s="224" t="s">
        <v>238</v>
      </c>
      <c r="Y34" s="224" t="s">
        <v>210</v>
      </c>
      <c r="Z34" s="214"/>
      <c r="AA34" s="214"/>
      <c r="AB34" s="214"/>
      <c r="AC34" s="214"/>
      <c r="AD34" s="214"/>
      <c r="AE34" s="214"/>
      <c r="AF34" s="214"/>
      <c r="AG34" s="214" t="s">
        <v>239</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49" t="s">
        <v>375</v>
      </c>
      <c r="D35" s="225"/>
      <c r="E35" s="226"/>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222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49" t="s">
        <v>359</v>
      </c>
      <c r="D36" s="225"/>
      <c r="E36" s="226"/>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222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49" t="s">
        <v>828</v>
      </c>
      <c r="D37" s="225"/>
      <c r="E37" s="226"/>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222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49" t="s">
        <v>362</v>
      </c>
      <c r="D38" s="225"/>
      <c r="E38" s="226"/>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222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49" t="s">
        <v>288</v>
      </c>
      <c r="D39" s="225"/>
      <c r="E39" s="226"/>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222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49" t="s">
        <v>363</v>
      </c>
      <c r="D40" s="225"/>
      <c r="E40" s="226"/>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222</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49" t="s">
        <v>829</v>
      </c>
      <c r="D41" s="225"/>
      <c r="E41" s="226"/>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222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49" t="s">
        <v>368</v>
      </c>
      <c r="D42" s="225"/>
      <c r="E42" s="226"/>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222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49" t="s">
        <v>830</v>
      </c>
      <c r="D43" s="225"/>
      <c r="E43" s="226"/>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222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49" t="s">
        <v>367</v>
      </c>
      <c r="D44" s="225"/>
      <c r="E44" s="226"/>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222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49" t="s">
        <v>831</v>
      </c>
      <c r="D45" s="225"/>
      <c r="E45" s="226"/>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222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49" t="s">
        <v>367</v>
      </c>
      <c r="D46" s="225"/>
      <c r="E46" s="226"/>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222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49" t="s">
        <v>832</v>
      </c>
      <c r="D47" s="225"/>
      <c r="E47" s="226"/>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222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49" t="s">
        <v>364</v>
      </c>
      <c r="D48" s="225"/>
      <c r="E48" s="226"/>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222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49" t="s">
        <v>833</v>
      </c>
      <c r="D49" s="225"/>
      <c r="E49" s="226"/>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222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49" t="s">
        <v>364</v>
      </c>
      <c r="D50" s="225"/>
      <c r="E50" s="226"/>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222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49" t="s">
        <v>834</v>
      </c>
      <c r="D51" s="225"/>
      <c r="E51" s="226"/>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222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49" t="s">
        <v>369</v>
      </c>
      <c r="D52" s="225"/>
      <c r="E52" s="226"/>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222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49" t="s">
        <v>835</v>
      </c>
      <c r="D53" s="225"/>
      <c r="E53" s="226"/>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222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49" t="s">
        <v>370</v>
      </c>
      <c r="D54" s="225"/>
      <c r="E54" s="226"/>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222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49" t="s">
        <v>836</v>
      </c>
      <c r="D55" s="225"/>
      <c r="E55" s="226"/>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222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49" t="s">
        <v>812</v>
      </c>
      <c r="D56" s="225"/>
      <c r="E56" s="226"/>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222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49" t="s">
        <v>837</v>
      </c>
      <c r="D57" s="225"/>
      <c r="E57" s="226"/>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222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49" t="s">
        <v>838</v>
      </c>
      <c r="D58" s="225"/>
      <c r="E58" s="226">
        <v>201.25</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222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ht="22.5" outlineLevel="1" x14ac:dyDescent="0.2">
      <c r="A59" s="253">
        <v>3</v>
      </c>
      <c r="B59" s="254" t="s">
        <v>385</v>
      </c>
      <c r="C59" s="260" t="s">
        <v>386</v>
      </c>
      <c r="D59" s="255" t="s">
        <v>235</v>
      </c>
      <c r="E59" s="256">
        <v>201.249</v>
      </c>
      <c r="F59" s="257"/>
      <c r="G59" s="258">
        <f>ROUND(E59*F59,2)</f>
        <v>0</v>
      </c>
      <c r="H59" s="257"/>
      <c r="I59" s="258">
        <f>ROUND(E59*H59,2)</f>
        <v>0</v>
      </c>
      <c r="J59" s="257"/>
      <c r="K59" s="258">
        <f>ROUND(E59*J59,2)</f>
        <v>0</v>
      </c>
      <c r="L59" s="258">
        <v>12</v>
      </c>
      <c r="M59" s="258">
        <f>G59*(1+L59/100)</f>
        <v>0</v>
      </c>
      <c r="N59" s="256">
        <v>4.3800000000000002E-3</v>
      </c>
      <c r="O59" s="256">
        <f>ROUND(E59*N59,2)</f>
        <v>0.88</v>
      </c>
      <c r="P59" s="256">
        <v>0</v>
      </c>
      <c r="Q59" s="256">
        <f>ROUND(E59*P59,2)</f>
        <v>0</v>
      </c>
      <c r="R59" s="258"/>
      <c r="S59" s="258" t="s">
        <v>236</v>
      </c>
      <c r="T59" s="259" t="s">
        <v>237</v>
      </c>
      <c r="U59" s="224">
        <v>0</v>
      </c>
      <c r="V59" s="224">
        <f>ROUND(E59*U59,2)</f>
        <v>0</v>
      </c>
      <c r="W59" s="224"/>
      <c r="X59" s="224" t="s">
        <v>238</v>
      </c>
      <c r="Y59" s="224" t="s">
        <v>210</v>
      </c>
      <c r="Z59" s="214"/>
      <c r="AA59" s="214"/>
      <c r="AB59" s="214"/>
      <c r="AC59" s="214"/>
      <c r="AD59" s="214"/>
      <c r="AE59" s="214"/>
      <c r="AF59" s="214"/>
      <c r="AG59" s="214" t="s">
        <v>239</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53">
        <v>4</v>
      </c>
      <c r="B60" s="254" t="s">
        <v>387</v>
      </c>
      <c r="C60" s="260" t="s">
        <v>388</v>
      </c>
      <c r="D60" s="255" t="s">
        <v>235</v>
      </c>
      <c r="E60" s="256">
        <v>201.249</v>
      </c>
      <c r="F60" s="257"/>
      <c r="G60" s="258">
        <f>ROUND(E60*F60,2)</f>
        <v>0</v>
      </c>
      <c r="H60" s="257"/>
      <c r="I60" s="258">
        <f>ROUND(E60*H60,2)</f>
        <v>0</v>
      </c>
      <c r="J60" s="257"/>
      <c r="K60" s="258">
        <f>ROUND(E60*J60,2)</f>
        <v>0</v>
      </c>
      <c r="L60" s="258">
        <v>12</v>
      </c>
      <c r="M60" s="258">
        <f>G60*(1+L60/100)</f>
        <v>0</v>
      </c>
      <c r="N60" s="256">
        <v>3.3579999999999999E-2</v>
      </c>
      <c r="O60" s="256">
        <f>ROUND(E60*N60,2)</f>
        <v>6.76</v>
      </c>
      <c r="P60" s="256">
        <v>0</v>
      </c>
      <c r="Q60" s="256">
        <f>ROUND(E60*P60,2)</f>
        <v>0</v>
      </c>
      <c r="R60" s="258"/>
      <c r="S60" s="258" t="s">
        <v>236</v>
      </c>
      <c r="T60" s="259" t="s">
        <v>237</v>
      </c>
      <c r="U60" s="224">
        <v>0</v>
      </c>
      <c r="V60" s="224">
        <f>ROUND(E60*U60,2)</f>
        <v>0</v>
      </c>
      <c r="W60" s="224"/>
      <c r="X60" s="224" t="s">
        <v>238</v>
      </c>
      <c r="Y60" s="224" t="s">
        <v>210</v>
      </c>
      <c r="Z60" s="214"/>
      <c r="AA60" s="214"/>
      <c r="AB60" s="214"/>
      <c r="AC60" s="214"/>
      <c r="AD60" s="214"/>
      <c r="AE60" s="214"/>
      <c r="AF60" s="214"/>
      <c r="AG60" s="214" t="s">
        <v>239</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ht="33.75" outlineLevel="1" x14ac:dyDescent="0.2">
      <c r="A61" s="235">
        <v>5</v>
      </c>
      <c r="B61" s="236" t="s">
        <v>389</v>
      </c>
      <c r="C61" s="246" t="s">
        <v>390</v>
      </c>
      <c r="D61" s="237" t="s">
        <v>318</v>
      </c>
      <c r="E61" s="238">
        <v>371.41500000000002</v>
      </c>
      <c r="F61" s="239"/>
      <c r="G61" s="240">
        <f>ROUND(E61*F61,2)</f>
        <v>0</v>
      </c>
      <c r="H61" s="239"/>
      <c r="I61" s="240">
        <f>ROUND(E61*H61,2)</f>
        <v>0</v>
      </c>
      <c r="J61" s="239"/>
      <c r="K61" s="240">
        <f>ROUND(E61*J61,2)</f>
        <v>0</v>
      </c>
      <c r="L61" s="240">
        <v>12</v>
      </c>
      <c r="M61" s="240">
        <f>G61*(1+L61/100)</f>
        <v>0</v>
      </c>
      <c r="N61" s="238">
        <v>0</v>
      </c>
      <c r="O61" s="238">
        <f>ROUND(E61*N61,2)</f>
        <v>0</v>
      </c>
      <c r="P61" s="238">
        <v>0</v>
      </c>
      <c r="Q61" s="238">
        <f>ROUND(E61*P61,2)</f>
        <v>0</v>
      </c>
      <c r="R61" s="240"/>
      <c r="S61" s="240" t="s">
        <v>236</v>
      </c>
      <c r="T61" s="241" t="s">
        <v>237</v>
      </c>
      <c r="U61" s="224">
        <v>0</v>
      </c>
      <c r="V61" s="224">
        <f>ROUND(E61*U61,2)</f>
        <v>0</v>
      </c>
      <c r="W61" s="224"/>
      <c r="X61" s="224" t="s">
        <v>238</v>
      </c>
      <c r="Y61" s="224" t="s">
        <v>210</v>
      </c>
      <c r="Z61" s="214"/>
      <c r="AA61" s="214"/>
      <c r="AB61" s="214"/>
      <c r="AC61" s="214"/>
      <c r="AD61" s="214"/>
      <c r="AE61" s="214"/>
      <c r="AF61" s="214"/>
      <c r="AG61" s="214" t="s">
        <v>239</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2" x14ac:dyDescent="0.2">
      <c r="A62" s="221"/>
      <c r="B62" s="222"/>
      <c r="C62" s="249" t="s">
        <v>391</v>
      </c>
      <c r="D62" s="225"/>
      <c r="E62" s="226"/>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222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49" t="s">
        <v>359</v>
      </c>
      <c r="D63" s="225"/>
      <c r="E63" s="226"/>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222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49" t="s">
        <v>676</v>
      </c>
      <c r="D64" s="225"/>
      <c r="E64" s="226"/>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222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49" t="s">
        <v>362</v>
      </c>
      <c r="D65" s="225"/>
      <c r="E65" s="226"/>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222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49" t="s">
        <v>396</v>
      </c>
      <c r="D66" s="225"/>
      <c r="E66" s="226"/>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222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49" t="s">
        <v>363</v>
      </c>
      <c r="D67" s="225"/>
      <c r="E67" s="226"/>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222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49" t="s">
        <v>678</v>
      </c>
      <c r="D68" s="225"/>
      <c r="E68" s="226"/>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222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49" t="s">
        <v>368</v>
      </c>
      <c r="D69" s="225"/>
      <c r="E69" s="226"/>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222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49" t="s">
        <v>679</v>
      </c>
      <c r="D70" s="225"/>
      <c r="E70" s="226"/>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222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49" t="s">
        <v>367</v>
      </c>
      <c r="D71" s="225"/>
      <c r="E71" s="226"/>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222</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49" t="s">
        <v>680</v>
      </c>
      <c r="D72" s="225"/>
      <c r="E72" s="226"/>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222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49" t="s">
        <v>367</v>
      </c>
      <c r="D73" s="225"/>
      <c r="E73" s="226"/>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222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49" t="s">
        <v>400</v>
      </c>
      <c r="D74" s="225"/>
      <c r="E74" s="226"/>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222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49" t="s">
        <v>364</v>
      </c>
      <c r="D75" s="225"/>
      <c r="E75" s="226"/>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222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49" t="s">
        <v>398</v>
      </c>
      <c r="D76" s="225"/>
      <c r="E76" s="226"/>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222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49" t="s">
        <v>364</v>
      </c>
      <c r="D77" s="225"/>
      <c r="E77" s="226"/>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222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49" t="s">
        <v>399</v>
      </c>
      <c r="D78" s="225"/>
      <c r="E78" s="226"/>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222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49" t="s">
        <v>369</v>
      </c>
      <c r="D79" s="225"/>
      <c r="E79" s="226"/>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222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49" t="s">
        <v>681</v>
      </c>
      <c r="D80" s="225"/>
      <c r="E80" s="226"/>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222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49" t="s">
        <v>370</v>
      </c>
      <c r="D81" s="225"/>
      <c r="E81" s="226"/>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222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49" t="s">
        <v>403</v>
      </c>
      <c r="D82" s="225"/>
      <c r="E82" s="226"/>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222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49" t="s">
        <v>812</v>
      </c>
      <c r="D83" s="225"/>
      <c r="E83" s="226"/>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222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49" t="s">
        <v>839</v>
      </c>
      <c r="D84" s="225"/>
      <c r="E84" s="226"/>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222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49" t="s">
        <v>840</v>
      </c>
      <c r="D85" s="225"/>
      <c r="E85" s="226">
        <v>371.42</v>
      </c>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222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35">
        <v>6</v>
      </c>
      <c r="B86" s="236" t="s">
        <v>406</v>
      </c>
      <c r="C86" s="246" t="s">
        <v>407</v>
      </c>
      <c r="D86" s="237" t="s">
        <v>318</v>
      </c>
      <c r="E86" s="238">
        <v>408.55700000000002</v>
      </c>
      <c r="F86" s="239"/>
      <c r="G86" s="240">
        <f>ROUND(E86*F86,2)</f>
        <v>0</v>
      </c>
      <c r="H86" s="239"/>
      <c r="I86" s="240">
        <f>ROUND(E86*H86,2)</f>
        <v>0</v>
      </c>
      <c r="J86" s="239"/>
      <c r="K86" s="240">
        <f>ROUND(E86*J86,2)</f>
        <v>0</v>
      </c>
      <c r="L86" s="240">
        <v>12</v>
      </c>
      <c r="M86" s="240">
        <f>G86*(1+L86/100)</f>
        <v>0</v>
      </c>
      <c r="N86" s="238">
        <v>2.9999999999999997E-4</v>
      </c>
      <c r="O86" s="238">
        <f>ROUND(E86*N86,2)</f>
        <v>0.12</v>
      </c>
      <c r="P86" s="238">
        <v>0</v>
      </c>
      <c r="Q86" s="238">
        <f>ROUND(E86*P86,2)</f>
        <v>0</v>
      </c>
      <c r="R86" s="240"/>
      <c r="S86" s="240" t="s">
        <v>236</v>
      </c>
      <c r="T86" s="241" t="s">
        <v>237</v>
      </c>
      <c r="U86" s="224">
        <v>0</v>
      </c>
      <c r="V86" s="224">
        <f>ROUND(E86*U86,2)</f>
        <v>0</v>
      </c>
      <c r="W86" s="224"/>
      <c r="X86" s="224" t="s">
        <v>408</v>
      </c>
      <c r="Y86" s="224" t="s">
        <v>210</v>
      </c>
      <c r="Z86" s="214"/>
      <c r="AA86" s="214"/>
      <c r="AB86" s="214"/>
      <c r="AC86" s="214"/>
      <c r="AD86" s="214"/>
      <c r="AE86" s="214"/>
      <c r="AF86" s="214"/>
      <c r="AG86" s="214" t="s">
        <v>409</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2" x14ac:dyDescent="0.2">
      <c r="A87" s="221"/>
      <c r="B87" s="222"/>
      <c r="C87" s="249" t="s">
        <v>841</v>
      </c>
      <c r="D87" s="225"/>
      <c r="E87" s="226"/>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222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49" t="s">
        <v>842</v>
      </c>
      <c r="D88" s="225"/>
      <c r="E88" s="226">
        <v>408.56</v>
      </c>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222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x14ac:dyDescent="0.2">
      <c r="A89" s="228" t="s">
        <v>202</v>
      </c>
      <c r="B89" s="229" t="s">
        <v>151</v>
      </c>
      <c r="C89" s="245" t="s">
        <v>152</v>
      </c>
      <c r="D89" s="230"/>
      <c r="E89" s="231"/>
      <c r="F89" s="232"/>
      <c r="G89" s="232">
        <f>SUMIF(AG90:AG241,"&lt;&gt;NOR",G90:G241)</f>
        <v>0</v>
      </c>
      <c r="H89" s="232"/>
      <c r="I89" s="232">
        <f>SUM(I90:I241)</f>
        <v>0</v>
      </c>
      <c r="J89" s="232"/>
      <c r="K89" s="232">
        <f>SUM(K90:K241)</f>
        <v>0</v>
      </c>
      <c r="L89" s="232"/>
      <c r="M89" s="232">
        <f>SUM(M90:M241)</f>
        <v>0</v>
      </c>
      <c r="N89" s="231"/>
      <c r="O89" s="231">
        <f>SUM(O90:O241)</f>
        <v>1.8099999999999998</v>
      </c>
      <c r="P89" s="231"/>
      <c r="Q89" s="231">
        <f>SUM(Q90:Q241)</f>
        <v>0</v>
      </c>
      <c r="R89" s="232"/>
      <c r="S89" s="232"/>
      <c r="T89" s="233"/>
      <c r="U89" s="227"/>
      <c r="V89" s="227">
        <f>SUM(V90:V241)</f>
        <v>0</v>
      </c>
      <c r="W89" s="227"/>
      <c r="X89" s="227"/>
      <c r="Y89" s="227"/>
      <c r="AG89" t="s">
        <v>203</v>
      </c>
    </row>
    <row r="90" spans="1:60" ht="22.5" outlineLevel="1" x14ac:dyDescent="0.2">
      <c r="A90" s="235">
        <v>7</v>
      </c>
      <c r="B90" s="236" t="s">
        <v>412</v>
      </c>
      <c r="C90" s="246" t="s">
        <v>413</v>
      </c>
      <c r="D90" s="237" t="s">
        <v>235</v>
      </c>
      <c r="E90" s="238">
        <v>39.604999999999997</v>
      </c>
      <c r="F90" s="239"/>
      <c r="G90" s="240">
        <f>ROUND(E90*F90,2)</f>
        <v>0</v>
      </c>
      <c r="H90" s="239"/>
      <c r="I90" s="240">
        <f>ROUND(E90*H90,2)</f>
        <v>0</v>
      </c>
      <c r="J90" s="239"/>
      <c r="K90" s="240">
        <f>ROUND(E90*J90,2)</f>
        <v>0</v>
      </c>
      <c r="L90" s="240">
        <v>12</v>
      </c>
      <c r="M90" s="240">
        <f>G90*(1+L90/100)</f>
        <v>0</v>
      </c>
      <c r="N90" s="238">
        <v>7.3499999999999998E-3</v>
      </c>
      <c r="O90" s="238">
        <f>ROUND(E90*N90,2)</f>
        <v>0.28999999999999998</v>
      </c>
      <c r="P90" s="238">
        <v>0</v>
      </c>
      <c r="Q90" s="238">
        <f>ROUND(E90*P90,2)</f>
        <v>0</v>
      </c>
      <c r="R90" s="240"/>
      <c r="S90" s="240" t="s">
        <v>236</v>
      </c>
      <c r="T90" s="241" t="s">
        <v>237</v>
      </c>
      <c r="U90" s="224">
        <v>0</v>
      </c>
      <c r="V90" s="224">
        <f>ROUND(E90*U90,2)</f>
        <v>0</v>
      </c>
      <c r="W90" s="224"/>
      <c r="X90" s="224" t="s">
        <v>238</v>
      </c>
      <c r="Y90" s="224" t="s">
        <v>210</v>
      </c>
      <c r="Z90" s="214"/>
      <c r="AA90" s="214"/>
      <c r="AB90" s="214"/>
      <c r="AC90" s="214"/>
      <c r="AD90" s="214"/>
      <c r="AE90" s="214"/>
      <c r="AF90" s="214"/>
      <c r="AG90" s="214" t="s">
        <v>239</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2" x14ac:dyDescent="0.2">
      <c r="A91" s="221"/>
      <c r="B91" s="222"/>
      <c r="C91" s="249" t="s">
        <v>414</v>
      </c>
      <c r="D91" s="225"/>
      <c r="E91" s="226"/>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222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49" t="s">
        <v>359</v>
      </c>
      <c r="D92" s="225"/>
      <c r="E92" s="226"/>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222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49" t="s">
        <v>685</v>
      </c>
      <c r="D93" s="225"/>
      <c r="E93" s="226"/>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222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49" t="s">
        <v>362</v>
      </c>
      <c r="D94" s="225"/>
      <c r="E94" s="226"/>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222</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49" t="s">
        <v>304</v>
      </c>
      <c r="D95" s="225"/>
      <c r="E95" s="226"/>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222</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49" t="s">
        <v>363</v>
      </c>
      <c r="D96" s="225"/>
      <c r="E96" s="226"/>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222</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49" t="s">
        <v>687</v>
      </c>
      <c r="D97" s="225"/>
      <c r="E97" s="226"/>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222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49" t="s">
        <v>368</v>
      </c>
      <c r="D98" s="225"/>
      <c r="E98" s="226"/>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222</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49" t="s">
        <v>688</v>
      </c>
      <c r="D99" s="225"/>
      <c r="E99" s="226"/>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222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49" t="s">
        <v>367</v>
      </c>
      <c r="D100" s="225"/>
      <c r="E100" s="226"/>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222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49" t="s">
        <v>689</v>
      </c>
      <c r="D101" s="225"/>
      <c r="E101" s="226"/>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222</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49" t="s">
        <v>367</v>
      </c>
      <c r="D102" s="225"/>
      <c r="E102" s="226"/>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222</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49" t="s">
        <v>420</v>
      </c>
      <c r="D103" s="225"/>
      <c r="E103" s="226"/>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222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49" t="s">
        <v>364</v>
      </c>
      <c r="D104" s="225"/>
      <c r="E104" s="226"/>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222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49" t="s">
        <v>418</v>
      </c>
      <c r="D105" s="225"/>
      <c r="E105" s="226"/>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222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49" t="s">
        <v>364</v>
      </c>
      <c r="D106" s="225"/>
      <c r="E106" s="226"/>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222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49" t="s">
        <v>419</v>
      </c>
      <c r="D107" s="225"/>
      <c r="E107" s="226"/>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222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49" t="s">
        <v>369</v>
      </c>
      <c r="D108" s="225"/>
      <c r="E108" s="226"/>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222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49" t="s">
        <v>690</v>
      </c>
      <c r="D109" s="225"/>
      <c r="E109" s="226"/>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222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49" t="s">
        <v>370</v>
      </c>
      <c r="D110" s="225"/>
      <c r="E110" s="226"/>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222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49" t="s">
        <v>423</v>
      </c>
      <c r="D111" s="225"/>
      <c r="E111" s="226"/>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222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49" t="s">
        <v>812</v>
      </c>
      <c r="D112" s="225"/>
      <c r="E112" s="226"/>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222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49" t="s">
        <v>843</v>
      </c>
      <c r="D113" s="225"/>
      <c r="E113" s="226"/>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222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49" t="s">
        <v>844</v>
      </c>
      <c r="D114" s="225"/>
      <c r="E114" s="226">
        <v>39.6</v>
      </c>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222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ht="22.5" outlineLevel="1" x14ac:dyDescent="0.2">
      <c r="A115" s="253">
        <v>8</v>
      </c>
      <c r="B115" s="254" t="s">
        <v>426</v>
      </c>
      <c r="C115" s="260" t="s">
        <v>427</v>
      </c>
      <c r="D115" s="255" t="s">
        <v>235</v>
      </c>
      <c r="E115" s="256">
        <v>39.604999999999997</v>
      </c>
      <c r="F115" s="257"/>
      <c r="G115" s="258">
        <f>ROUND(E115*F115,2)</f>
        <v>0</v>
      </c>
      <c r="H115" s="257"/>
      <c r="I115" s="258">
        <f>ROUND(E115*H115,2)</f>
        <v>0</v>
      </c>
      <c r="J115" s="257"/>
      <c r="K115" s="258">
        <f>ROUND(E115*J115,2)</f>
        <v>0</v>
      </c>
      <c r="L115" s="258">
        <v>12</v>
      </c>
      <c r="M115" s="258">
        <f>G115*(1+L115/100)</f>
        <v>0</v>
      </c>
      <c r="N115" s="256">
        <v>4.3800000000000002E-3</v>
      </c>
      <c r="O115" s="256">
        <f>ROUND(E115*N115,2)</f>
        <v>0.17</v>
      </c>
      <c r="P115" s="256">
        <v>0</v>
      </c>
      <c r="Q115" s="256">
        <f>ROUND(E115*P115,2)</f>
        <v>0</v>
      </c>
      <c r="R115" s="258"/>
      <c r="S115" s="258" t="s">
        <v>236</v>
      </c>
      <c r="T115" s="259" t="s">
        <v>237</v>
      </c>
      <c r="U115" s="224">
        <v>0</v>
      </c>
      <c r="V115" s="224">
        <f>ROUND(E115*U115,2)</f>
        <v>0</v>
      </c>
      <c r="W115" s="224"/>
      <c r="X115" s="224" t="s">
        <v>238</v>
      </c>
      <c r="Y115" s="224" t="s">
        <v>210</v>
      </c>
      <c r="Z115" s="214"/>
      <c r="AA115" s="214"/>
      <c r="AB115" s="214"/>
      <c r="AC115" s="214"/>
      <c r="AD115" s="214"/>
      <c r="AE115" s="214"/>
      <c r="AF115" s="214"/>
      <c r="AG115" s="214" t="s">
        <v>239</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ht="22.5" outlineLevel="1" x14ac:dyDescent="0.2">
      <c r="A116" s="235">
        <v>9</v>
      </c>
      <c r="B116" s="236" t="s">
        <v>428</v>
      </c>
      <c r="C116" s="246" t="s">
        <v>429</v>
      </c>
      <c r="D116" s="237" t="s">
        <v>235</v>
      </c>
      <c r="E116" s="238">
        <v>5.125</v>
      </c>
      <c r="F116" s="239"/>
      <c r="G116" s="240">
        <f>ROUND(E116*F116,2)</f>
        <v>0</v>
      </c>
      <c r="H116" s="239"/>
      <c r="I116" s="240">
        <f>ROUND(E116*H116,2)</f>
        <v>0</v>
      </c>
      <c r="J116" s="239"/>
      <c r="K116" s="240">
        <f>ROUND(E116*J116,2)</f>
        <v>0</v>
      </c>
      <c r="L116" s="240">
        <v>12</v>
      </c>
      <c r="M116" s="240">
        <f>G116*(1+L116/100)</f>
        <v>0</v>
      </c>
      <c r="N116" s="238">
        <v>1.8000000000000001E-4</v>
      </c>
      <c r="O116" s="238">
        <f>ROUND(E116*N116,2)</f>
        <v>0</v>
      </c>
      <c r="P116" s="238">
        <v>0</v>
      </c>
      <c r="Q116" s="238">
        <f>ROUND(E116*P116,2)</f>
        <v>0</v>
      </c>
      <c r="R116" s="240"/>
      <c r="S116" s="240" t="s">
        <v>236</v>
      </c>
      <c r="T116" s="241" t="s">
        <v>237</v>
      </c>
      <c r="U116" s="224">
        <v>0</v>
      </c>
      <c r="V116" s="224">
        <f>ROUND(E116*U116,2)</f>
        <v>0</v>
      </c>
      <c r="W116" s="224"/>
      <c r="X116" s="224" t="s">
        <v>238</v>
      </c>
      <c r="Y116" s="224" t="s">
        <v>210</v>
      </c>
      <c r="Z116" s="214"/>
      <c r="AA116" s="214"/>
      <c r="AB116" s="214"/>
      <c r="AC116" s="214"/>
      <c r="AD116" s="214"/>
      <c r="AE116" s="214"/>
      <c r="AF116" s="214"/>
      <c r="AG116" s="214" t="s">
        <v>239</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2" x14ac:dyDescent="0.2">
      <c r="A117" s="221"/>
      <c r="B117" s="222"/>
      <c r="C117" s="249" t="s">
        <v>414</v>
      </c>
      <c r="D117" s="225"/>
      <c r="E117" s="226"/>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222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49" t="s">
        <v>359</v>
      </c>
      <c r="D118" s="225"/>
      <c r="E118" s="226"/>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222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49" t="s">
        <v>685</v>
      </c>
      <c r="D119" s="225"/>
      <c r="E119" s="226"/>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222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49" t="s">
        <v>362</v>
      </c>
      <c r="D120" s="225"/>
      <c r="E120" s="226"/>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222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49" t="s">
        <v>304</v>
      </c>
      <c r="D121" s="225"/>
      <c r="E121" s="226"/>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222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49" t="s">
        <v>692</v>
      </c>
      <c r="D122" s="225"/>
      <c r="E122" s="226">
        <v>5.13</v>
      </c>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222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ht="22.5" outlineLevel="1" x14ac:dyDescent="0.2">
      <c r="A123" s="253">
        <v>10</v>
      </c>
      <c r="B123" s="254" t="s">
        <v>431</v>
      </c>
      <c r="C123" s="260" t="s">
        <v>432</v>
      </c>
      <c r="D123" s="255" t="s">
        <v>235</v>
      </c>
      <c r="E123" s="256">
        <v>5.125</v>
      </c>
      <c r="F123" s="257"/>
      <c r="G123" s="258">
        <f>ROUND(E123*F123,2)</f>
        <v>0</v>
      </c>
      <c r="H123" s="257"/>
      <c r="I123" s="258">
        <f>ROUND(E123*H123,2)</f>
        <v>0</v>
      </c>
      <c r="J123" s="257"/>
      <c r="K123" s="258">
        <f>ROUND(E123*J123,2)</f>
        <v>0</v>
      </c>
      <c r="L123" s="258">
        <v>12</v>
      </c>
      <c r="M123" s="258">
        <f>G123*(1+L123/100)</f>
        <v>0</v>
      </c>
      <c r="N123" s="256">
        <v>5.7000000000000002E-3</v>
      </c>
      <c r="O123" s="256">
        <f>ROUND(E123*N123,2)</f>
        <v>0.03</v>
      </c>
      <c r="P123" s="256">
        <v>0</v>
      </c>
      <c r="Q123" s="256">
        <f>ROUND(E123*P123,2)</f>
        <v>0</v>
      </c>
      <c r="R123" s="258"/>
      <c r="S123" s="258" t="s">
        <v>236</v>
      </c>
      <c r="T123" s="259" t="s">
        <v>237</v>
      </c>
      <c r="U123" s="224">
        <v>0</v>
      </c>
      <c r="V123" s="224">
        <f>ROUND(E123*U123,2)</f>
        <v>0</v>
      </c>
      <c r="W123" s="224"/>
      <c r="X123" s="224" t="s">
        <v>238</v>
      </c>
      <c r="Y123" s="224" t="s">
        <v>210</v>
      </c>
      <c r="Z123" s="214"/>
      <c r="AA123" s="214"/>
      <c r="AB123" s="214"/>
      <c r="AC123" s="214"/>
      <c r="AD123" s="214"/>
      <c r="AE123" s="214"/>
      <c r="AF123" s="214"/>
      <c r="AG123" s="214" t="s">
        <v>239</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
      <c r="A124" s="235">
        <v>11</v>
      </c>
      <c r="B124" s="236" t="s">
        <v>433</v>
      </c>
      <c r="C124" s="246" t="s">
        <v>434</v>
      </c>
      <c r="D124" s="237" t="s">
        <v>235</v>
      </c>
      <c r="E124" s="238">
        <v>34.479999999999997</v>
      </c>
      <c r="F124" s="239"/>
      <c r="G124" s="240">
        <f>ROUND(E124*F124,2)</f>
        <v>0</v>
      </c>
      <c r="H124" s="239"/>
      <c r="I124" s="240">
        <f>ROUND(E124*H124,2)</f>
        <v>0</v>
      </c>
      <c r="J124" s="239"/>
      <c r="K124" s="240">
        <f>ROUND(E124*J124,2)</f>
        <v>0</v>
      </c>
      <c r="L124" s="240">
        <v>12</v>
      </c>
      <c r="M124" s="240">
        <f>G124*(1+L124/100)</f>
        <v>0</v>
      </c>
      <c r="N124" s="238">
        <v>1.3999999999999999E-4</v>
      </c>
      <c r="O124" s="238">
        <f>ROUND(E124*N124,2)</f>
        <v>0</v>
      </c>
      <c r="P124" s="238">
        <v>0</v>
      </c>
      <c r="Q124" s="238">
        <f>ROUND(E124*P124,2)</f>
        <v>0</v>
      </c>
      <c r="R124" s="240"/>
      <c r="S124" s="240" t="s">
        <v>236</v>
      </c>
      <c r="T124" s="241" t="s">
        <v>237</v>
      </c>
      <c r="U124" s="224">
        <v>0</v>
      </c>
      <c r="V124" s="224">
        <f>ROUND(E124*U124,2)</f>
        <v>0</v>
      </c>
      <c r="W124" s="224"/>
      <c r="X124" s="224" t="s">
        <v>238</v>
      </c>
      <c r="Y124" s="224" t="s">
        <v>210</v>
      </c>
      <c r="Z124" s="214"/>
      <c r="AA124" s="214"/>
      <c r="AB124" s="214"/>
      <c r="AC124" s="214"/>
      <c r="AD124" s="214"/>
      <c r="AE124" s="214"/>
      <c r="AF124" s="214"/>
      <c r="AG124" s="214" t="s">
        <v>239</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2" x14ac:dyDescent="0.2">
      <c r="A125" s="221"/>
      <c r="B125" s="222"/>
      <c r="C125" s="249" t="s">
        <v>414</v>
      </c>
      <c r="D125" s="225"/>
      <c r="E125" s="226"/>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222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49" t="s">
        <v>363</v>
      </c>
      <c r="D126" s="225"/>
      <c r="E126" s="226"/>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222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49" t="s">
        <v>687</v>
      </c>
      <c r="D127" s="225"/>
      <c r="E127" s="226"/>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222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49" t="s">
        <v>368</v>
      </c>
      <c r="D128" s="225"/>
      <c r="E128" s="226"/>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222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49" t="s">
        <v>688</v>
      </c>
      <c r="D129" s="225"/>
      <c r="E129" s="226"/>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222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49" t="s">
        <v>367</v>
      </c>
      <c r="D130" s="225"/>
      <c r="E130" s="226"/>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222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49" t="s">
        <v>689</v>
      </c>
      <c r="D131" s="225"/>
      <c r="E131" s="226"/>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222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49" t="s">
        <v>367</v>
      </c>
      <c r="D132" s="225"/>
      <c r="E132" s="226"/>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222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49" t="s">
        <v>420</v>
      </c>
      <c r="D133" s="225"/>
      <c r="E133" s="226"/>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222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49" t="s">
        <v>364</v>
      </c>
      <c r="D134" s="225"/>
      <c r="E134" s="226"/>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222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49" t="s">
        <v>418</v>
      </c>
      <c r="D135" s="225"/>
      <c r="E135" s="226"/>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222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49" t="s">
        <v>364</v>
      </c>
      <c r="D136" s="225"/>
      <c r="E136" s="226"/>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222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49" t="s">
        <v>419</v>
      </c>
      <c r="D137" s="225"/>
      <c r="E137" s="226"/>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222</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49" t="s">
        <v>369</v>
      </c>
      <c r="D138" s="225"/>
      <c r="E138" s="226"/>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222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49" t="s">
        <v>690</v>
      </c>
      <c r="D139" s="225"/>
      <c r="E139" s="226"/>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222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49" t="s">
        <v>370</v>
      </c>
      <c r="D140" s="225"/>
      <c r="E140" s="226"/>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222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49" t="s">
        <v>423</v>
      </c>
      <c r="D141" s="225"/>
      <c r="E141" s="226"/>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222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49" t="s">
        <v>812</v>
      </c>
      <c r="D142" s="225"/>
      <c r="E142" s="226"/>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222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49" t="s">
        <v>843</v>
      </c>
      <c r="D143" s="225"/>
      <c r="E143" s="226"/>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222</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49" t="s">
        <v>845</v>
      </c>
      <c r="D144" s="225"/>
      <c r="E144" s="226">
        <v>34.479999999999997</v>
      </c>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222</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ht="22.5" outlineLevel="1" x14ac:dyDescent="0.2">
      <c r="A145" s="253">
        <v>12</v>
      </c>
      <c r="B145" s="254" t="s">
        <v>436</v>
      </c>
      <c r="C145" s="260" t="s">
        <v>437</v>
      </c>
      <c r="D145" s="255" t="s">
        <v>235</v>
      </c>
      <c r="E145" s="256">
        <v>34.479999999999997</v>
      </c>
      <c r="F145" s="257"/>
      <c r="G145" s="258">
        <f>ROUND(E145*F145,2)</f>
        <v>0</v>
      </c>
      <c r="H145" s="257"/>
      <c r="I145" s="258">
        <f>ROUND(E145*H145,2)</f>
        <v>0</v>
      </c>
      <c r="J145" s="257"/>
      <c r="K145" s="258">
        <f>ROUND(E145*J145,2)</f>
        <v>0</v>
      </c>
      <c r="L145" s="258">
        <v>12</v>
      </c>
      <c r="M145" s="258">
        <f>G145*(1+L145/100)</f>
        <v>0</v>
      </c>
      <c r="N145" s="256">
        <v>2.8500000000000001E-3</v>
      </c>
      <c r="O145" s="256">
        <f>ROUND(E145*N145,2)</f>
        <v>0.1</v>
      </c>
      <c r="P145" s="256">
        <v>0</v>
      </c>
      <c r="Q145" s="256">
        <f>ROUND(E145*P145,2)</f>
        <v>0</v>
      </c>
      <c r="R145" s="258"/>
      <c r="S145" s="258" t="s">
        <v>236</v>
      </c>
      <c r="T145" s="259" t="s">
        <v>237</v>
      </c>
      <c r="U145" s="224">
        <v>0</v>
      </c>
      <c r="V145" s="224">
        <f>ROUND(E145*U145,2)</f>
        <v>0</v>
      </c>
      <c r="W145" s="224"/>
      <c r="X145" s="224" t="s">
        <v>238</v>
      </c>
      <c r="Y145" s="224" t="s">
        <v>210</v>
      </c>
      <c r="Z145" s="214"/>
      <c r="AA145" s="214"/>
      <c r="AB145" s="214"/>
      <c r="AC145" s="214"/>
      <c r="AD145" s="214"/>
      <c r="AE145" s="214"/>
      <c r="AF145" s="214"/>
      <c r="AG145" s="214" t="s">
        <v>239</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ht="33.75" outlineLevel="1" x14ac:dyDescent="0.2">
      <c r="A146" s="235">
        <v>13</v>
      </c>
      <c r="B146" s="236" t="s">
        <v>438</v>
      </c>
      <c r="C146" s="246" t="s">
        <v>439</v>
      </c>
      <c r="D146" s="237" t="s">
        <v>318</v>
      </c>
      <c r="E146" s="238">
        <v>344.8</v>
      </c>
      <c r="F146" s="239"/>
      <c r="G146" s="240">
        <f>ROUND(E146*F146,2)</f>
        <v>0</v>
      </c>
      <c r="H146" s="239"/>
      <c r="I146" s="240">
        <f>ROUND(E146*H146,2)</f>
        <v>0</v>
      </c>
      <c r="J146" s="239"/>
      <c r="K146" s="240">
        <f>ROUND(E146*J146,2)</f>
        <v>0</v>
      </c>
      <c r="L146" s="240">
        <v>12</v>
      </c>
      <c r="M146" s="240">
        <f>G146*(1+L146/100)</f>
        <v>0</v>
      </c>
      <c r="N146" s="238">
        <v>3.3899999999999998E-3</v>
      </c>
      <c r="O146" s="238">
        <f>ROUND(E146*N146,2)</f>
        <v>1.17</v>
      </c>
      <c r="P146" s="238">
        <v>0</v>
      </c>
      <c r="Q146" s="238">
        <f>ROUND(E146*P146,2)</f>
        <v>0</v>
      </c>
      <c r="R146" s="240"/>
      <c r="S146" s="240" t="s">
        <v>236</v>
      </c>
      <c r="T146" s="241" t="s">
        <v>237</v>
      </c>
      <c r="U146" s="224">
        <v>0</v>
      </c>
      <c r="V146" s="224">
        <f>ROUND(E146*U146,2)</f>
        <v>0</v>
      </c>
      <c r="W146" s="224"/>
      <c r="X146" s="224" t="s">
        <v>238</v>
      </c>
      <c r="Y146" s="224" t="s">
        <v>210</v>
      </c>
      <c r="Z146" s="214"/>
      <c r="AA146" s="214"/>
      <c r="AB146" s="214"/>
      <c r="AC146" s="214"/>
      <c r="AD146" s="214"/>
      <c r="AE146" s="214"/>
      <c r="AF146" s="214"/>
      <c r="AG146" s="214" t="s">
        <v>239</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2" x14ac:dyDescent="0.2">
      <c r="A147" s="221"/>
      <c r="B147" s="222"/>
      <c r="C147" s="249" t="s">
        <v>440</v>
      </c>
      <c r="D147" s="225"/>
      <c r="E147" s="226"/>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222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49" t="s">
        <v>363</v>
      </c>
      <c r="D148" s="225"/>
      <c r="E148" s="226"/>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222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49" t="s">
        <v>678</v>
      </c>
      <c r="D149" s="225"/>
      <c r="E149" s="226"/>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222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49" t="s">
        <v>368</v>
      </c>
      <c r="D150" s="225"/>
      <c r="E150" s="226"/>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222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49" t="s">
        <v>679</v>
      </c>
      <c r="D151" s="225"/>
      <c r="E151" s="226"/>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222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49" t="s">
        <v>367</v>
      </c>
      <c r="D152" s="225"/>
      <c r="E152" s="226"/>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222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49" t="s">
        <v>680</v>
      </c>
      <c r="D153" s="225"/>
      <c r="E153" s="226"/>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222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49" t="s">
        <v>367</v>
      </c>
      <c r="D154" s="225"/>
      <c r="E154" s="226"/>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222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49" t="s">
        <v>400</v>
      </c>
      <c r="D155" s="225"/>
      <c r="E155" s="226"/>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222</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49" t="s">
        <v>364</v>
      </c>
      <c r="D156" s="225"/>
      <c r="E156" s="226"/>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222</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49" t="s">
        <v>398</v>
      </c>
      <c r="D157" s="225"/>
      <c r="E157" s="226"/>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222</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49" t="s">
        <v>364</v>
      </c>
      <c r="D158" s="225"/>
      <c r="E158" s="226"/>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222</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49" t="s">
        <v>399</v>
      </c>
      <c r="D159" s="225"/>
      <c r="E159" s="226"/>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222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49" t="s">
        <v>369</v>
      </c>
      <c r="D160" s="225"/>
      <c r="E160" s="226"/>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222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49" t="s">
        <v>681</v>
      </c>
      <c r="D161" s="225"/>
      <c r="E161" s="226"/>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222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49" t="s">
        <v>370</v>
      </c>
      <c r="D162" s="225"/>
      <c r="E162" s="226"/>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222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49" t="s">
        <v>403</v>
      </c>
      <c r="D163" s="225"/>
      <c r="E163" s="226"/>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222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49" t="s">
        <v>812</v>
      </c>
      <c r="D164" s="225"/>
      <c r="E164" s="226"/>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222</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49" t="s">
        <v>839</v>
      </c>
      <c r="D165" s="225"/>
      <c r="E165" s="226"/>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222</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49" t="s">
        <v>846</v>
      </c>
      <c r="D166" s="225"/>
      <c r="E166" s="226">
        <v>344.8</v>
      </c>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222</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1" x14ac:dyDescent="0.2">
      <c r="A167" s="235">
        <v>14</v>
      </c>
      <c r="B167" s="236" t="s">
        <v>442</v>
      </c>
      <c r="C167" s="246" t="s">
        <v>443</v>
      </c>
      <c r="D167" s="237" t="s">
        <v>235</v>
      </c>
      <c r="E167" s="238">
        <v>37.238</v>
      </c>
      <c r="F167" s="239"/>
      <c r="G167" s="240">
        <f>ROUND(E167*F167,2)</f>
        <v>0</v>
      </c>
      <c r="H167" s="239"/>
      <c r="I167" s="240">
        <f>ROUND(E167*H167,2)</f>
        <v>0</v>
      </c>
      <c r="J167" s="239"/>
      <c r="K167" s="240">
        <f>ROUND(E167*J167,2)</f>
        <v>0</v>
      </c>
      <c r="L167" s="240">
        <v>12</v>
      </c>
      <c r="M167" s="240">
        <f>G167*(1+L167/100)</f>
        <v>0</v>
      </c>
      <c r="N167" s="238">
        <v>6.9999999999999999E-4</v>
      </c>
      <c r="O167" s="238">
        <f>ROUND(E167*N167,2)</f>
        <v>0.03</v>
      </c>
      <c r="P167" s="238">
        <v>0</v>
      </c>
      <c r="Q167" s="238">
        <f>ROUND(E167*P167,2)</f>
        <v>0</v>
      </c>
      <c r="R167" s="240"/>
      <c r="S167" s="240" t="s">
        <v>236</v>
      </c>
      <c r="T167" s="241" t="s">
        <v>237</v>
      </c>
      <c r="U167" s="224">
        <v>0</v>
      </c>
      <c r="V167" s="224">
        <f>ROUND(E167*U167,2)</f>
        <v>0</v>
      </c>
      <c r="W167" s="224"/>
      <c r="X167" s="224" t="s">
        <v>408</v>
      </c>
      <c r="Y167" s="224" t="s">
        <v>210</v>
      </c>
      <c r="Z167" s="214"/>
      <c r="AA167" s="214"/>
      <c r="AB167" s="214"/>
      <c r="AC167" s="214"/>
      <c r="AD167" s="214"/>
      <c r="AE167" s="214"/>
      <c r="AF167" s="214"/>
      <c r="AG167" s="214" t="s">
        <v>409</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2" x14ac:dyDescent="0.2">
      <c r="A168" s="221"/>
      <c r="B168" s="222"/>
      <c r="C168" s="249" t="s">
        <v>444</v>
      </c>
      <c r="D168" s="225"/>
      <c r="E168" s="226"/>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222</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49" t="s">
        <v>363</v>
      </c>
      <c r="D169" s="225"/>
      <c r="E169" s="226"/>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222</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49" t="s">
        <v>687</v>
      </c>
      <c r="D170" s="225"/>
      <c r="E170" s="226"/>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222</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49" t="s">
        <v>368</v>
      </c>
      <c r="D171" s="225"/>
      <c r="E171" s="226"/>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222</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49" t="s">
        <v>688</v>
      </c>
      <c r="D172" s="225"/>
      <c r="E172" s="226"/>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222</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49" t="s">
        <v>367</v>
      </c>
      <c r="D173" s="225"/>
      <c r="E173" s="226"/>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222</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49" t="s">
        <v>689</v>
      </c>
      <c r="D174" s="225"/>
      <c r="E174" s="226"/>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222</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21"/>
      <c r="B175" s="222"/>
      <c r="C175" s="249" t="s">
        <v>367</v>
      </c>
      <c r="D175" s="225"/>
      <c r="E175" s="226"/>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222</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21"/>
      <c r="B176" s="222"/>
      <c r="C176" s="249" t="s">
        <v>420</v>
      </c>
      <c r="D176" s="225"/>
      <c r="E176" s="226"/>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222</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49" t="s">
        <v>364</v>
      </c>
      <c r="D177" s="225"/>
      <c r="E177" s="226"/>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222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49" t="s">
        <v>418</v>
      </c>
      <c r="D178" s="225"/>
      <c r="E178" s="226"/>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222</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49" t="s">
        <v>364</v>
      </c>
      <c r="D179" s="225"/>
      <c r="E179" s="226"/>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222</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49" t="s">
        <v>419</v>
      </c>
      <c r="D180" s="225"/>
      <c r="E180" s="226"/>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222</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49" t="s">
        <v>369</v>
      </c>
      <c r="D181" s="225"/>
      <c r="E181" s="226"/>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222</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49" t="s">
        <v>690</v>
      </c>
      <c r="D182" s="225"/>
      <c r="E182" s="226"/>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222</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49" t="s">
        <v>370</v>
      </c>
      <c r="D183" s="225"/>
      <c r="E183" s="226"/>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222</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49" t="s">
        <v>423</v>
      </c>
      <c r="D184" s="225"/>
      <c r="E184" s="226"/>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222</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49" t="s">
        <v>812</v>
      </c>
      <c r="D185" s="225"/>
      <c r="E185" s="226"/>
      <c r="F185" s="224"/>
      <c r="G185" s="224"/>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222</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49" t="s">
        <v>843</v>
      </c>
      <c r="D186" s="225"/>
      <c r="E186" s="226"/>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222</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49" t="s">
        <v>847</v>
      </c>
      <c r="D187" s="225"/>
      <c r="E187" s="226"/>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222</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49" t="s">
        <v>848</v>
      </c>
      <c r="D188" s="225"/>
      <c r="E188" s="226">
        <v>37.24</v>
      </c>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222</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ht="33.75" outlineLevel="1" x14ac:dyDescent="0.2">
      <c r="A189" s="235">
        <v>15</v>
      </c>
      <c r="B189" s="236" t="s">
        <v>389</v>
      </c>
      <c r="C189" s="246" t="s">
        <v>390</v>
      </c>
      <c r="D189" s="237" t="s">
        <v>318</v>
      </c>
      <c r="E189" s="238">
        <v>371.41500000000002</v>
      </c>
      <c r="F189" s="239"/>
      <c r="G189" s="240">
        <f>ROUND(E189*F189,2)</f>
        <v>0</v>
      </c>
      <c r="H189" s="239"/>
      <c r="I189" s="240">
        <f>ROUND(E189*H189,2)</f>
        <v>0</v>
      </c>
      <c r="J189" s="239"/>
      <c r="K189" s="240">
        <f>ROUND(E189*J189,2)</f>
        <v>0</v>
      </c>
      <c r="L189" s="240">
        <v>12</v>
      </c>
      <c r="M189" s="240">
        <f>G189*(1+L189/100)</f>
        <v>0</v>
      </c>
      <c r="N189" s="238">
        <v>0</v>
      </c>
      <c r="O189" s="238">
        <f>ROUND(E189*N189,2)</f>
        <v>0</v>
      </c>
      <c r="P189" s="238">
        <v>0</v>
      </c>
      <c r="Q189" s="238">
        <f>ROUND(E189*P189,2)</f>
        <v>0</v>
      </c>
      <c r="R189" s="240"/>
      <c r="S189" s="240" t="s">
        <v>236</v>
      </c>
      <c r="T189" s="241" t="s">
        <v>237</v>
      </c>
      <c r="U189" s="224">
        <v>0</v>
      </c>
      <c r="V189" s="224">
        <f>ROUND(E189*U189,2)</f>
        <v>0</v>
      </c>
      <c r="W189" s="224"/>
      <c r="X189" s="224" t="s">
        <v>238</v>
      </c>
      <c r="Y189" s="224" t="s">
        <v>210</v>
      </c>
      <c r="Z189" s="214"/>
      <c r="AA189" s="214"/>
      <c r="AB189" s="214"/>
      <c r="AC189" s="214"/>
      <c r="AD189" s="214"/>
      <c r="AE189" s="214"/>
      <c r="AF189" s="214"/>
      <c r="AG189" s="214" t="s">
        <v>239</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2" x14ac:dyDescent="0.2">
      <c r="A190" s="221"/>
      <c r="B190" s="222"/>
      <c r="C190" s="249" t="s">
        <v>391</v>
      </c>
      <c r="D190" s="225"/>
      <c r="E190" s="226"/>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222</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49" t="s">
        <v>359</v>
      </c>
      <c r="D191" s="225"/>
      <c r="E191" s="226"/>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222</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3" x14ac:dyDescent="0.2">
      <c r="A192" s="221"/>
      <c r="B192" s="222"/>
      <c r="C192" s="249" t="s">
        <v>676</v>
      </c>
      <c r="D192" s="225"/>
      <c r="E192" s="226"/>
      <c r="F192" s="224"/>
      <c r="G192" s="22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222</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
      <c r="A193" s="221"/>
      <c r="B193" s="222"/>
      <c r="C193" s="249" t="s">
        <v>362</v>
      </c>
      <c r="D193" s="225"/>
      <c r="E193" s="226"/>
      <c r="F193" s="224"/>
      <c r="G193" s="22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222</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49" t="s">
        <v>396</v>
      </c>
      <c r="D194" s="225"/>
      <c r="E194" s="226"/>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222</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49" t="s">
        <v>363</v>
      </c>
      <c r="D195" s="225"/>
      <c r="E195" s="226"/>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222</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49" t="s">
        <v>678</v>
      </c>
      <c r="D196" s="225"/>
      <c r="E196" s="226"/>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222</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21"/>
      <c r="B197" s="222"/>
      <c r="C197" s="249" t="s">
        <v>368</v>
      </c>
      <c r="D197" s="225"/>
      <c r="E197" s="226"/>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222</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49" t="s">
        <v>679</v>
      </c>
      <c r="D198" s="225"/>
      <c r="E198" s="226"/>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222</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49" t="s">
        <v>367</v>
      </c>
      <c r="D199" s="225"/>
      <c r="E199" s="226"/>
      <c r="F199" s="224"/>
      <c r="G199" s="224"/>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222</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49" t="s">
        <v>680</v>
      </c>
      <c r="D200" s="225"/>
      <c r="E200" s="226"/>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222</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49" t="s">
        <v>367</v>
      </c>
      <c r="D201" s="225"/>
      <c r="E201" s="226"/>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222</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49" t="s">
        <v>400</v>
      </c>
      <c r="D202" s="225"/>
      <c r="E202" s="226"/>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222</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49" t="s">
        <v>364</v>
      </c>
      <c r="D203" s="225"/>
      <c r="E203" s="226"/>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222</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49" t="s">
        <v>398</v>
      </c>
      <c r="D204" s="225"/>
      <c r="E204" s="226"/>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222</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49" t="s">
        <v>364</v>
      </c>
      <c r="D205" s="225"/>
      <c r="E205" s="226"/>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222</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49" t="s">
        <v>399</v>
      </c>
      <c r="D206" s="225"/>
      <c r="E206" s="226"/>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222</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49" t="s">
        <v>369</v>
      </c>
      <c r="D207" s="225"/>
      <c r="E207" s="226"/>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222</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3" x14ac:dyDescent="0.2">
      <c r="A208" s="221"/>
      <c r="B208" s="222"/>
      <c r="C208" s="249" t="s">
        <v>681</v>
      </c>
      <c r="D208" s="225"/>
      <c r="E208" s="226"/>
      <c r="F208" s="224"/>
      <c r="G208" s="224"/>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222</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3" x14ac:dyDescent="0.2">
      <c r="A209" s="221"/>
      <c r="B209" s="222"/>
      <c r="C209" s="249" t="s">
        <v>370</v>
      </c>
      <c r="D209" s="225"/>
      <c r="E209" s="226"/>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222</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49" t="s">
        <v>403</v>
      </c>
      <c r="D210" s="225"/>
      <c r="E210" s="226"/>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222</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21"/>
      <c r="B211" s="222"/>
      <c r="C211" s="249" t="s">
        <v>812</v>
      </c>
      <c r="D211" s="225"/>
      <c r="E211" s="226"/>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222</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49" t="s">
        <v>839</v>
      </c>
      <c r="D212" s="225"/>
      <c r="E212" s="226"/>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222</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49" t="s">
        <v>840</v>
      </c>
      <c r="D213" s="225"/>
      <c r="E213" s="226">
        <v>371.42</v>
      </c>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222</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1" x14ac:dyDescent="0.2">
      <c r="A214" s="235">
        <v>16</v>
      </c>
      <c r="B214" s="236" t="s">
        <v>447</v>
      </c>
      <c r="C214" s="246" t="s">
        <v>448</v>
      </c>
      <c r="D214" s="237" t="s">
        <v>318</v>
      </c>
      <c r="E214" s="238">
        <v>408.55700000000002</v>
      </c>
      <c r="F214" s="239"/>
      <c r="G214" s="240">
        <f>ROUND(E214*F214,2)</f>
        <v>0</v>
      </c>
      <c r="H214" s="239"/>
      <c r="I214" s="240">
        <f>ROUND(E214*H214,2)</f>
        <v>0</v>
      </c>
      <c r="J214" s="239"/>
      <c r="K214" s="240">
        <f>ROUND(E214*J214,2)</f>
        <v>0</v>
      </c>
      <c r="L214" s="240">
        <v>12</v>
      </c>
      <c r="M214" s="240">
        <f>G214*(1+L214/100)</f>
        <v>0</v>
      </c>
      <c r="N214" s="238">
        <v>4.0000000000000003E-5</v>
      </c>
      <c r="O214" s="238">
        <f>ROUND(E214*N214,2)</f>
        <v>0.02</v>
      </c>
      <c r="P214" s="238">
        <v>0</v>
      </c>
      <c r="Q214" s="238">
        <f>ROUND(E214*P214,2)</f>
        <v>0</v>
      </c>
      <c r="R214" s="240"/>
      <c r="S214" s="240" t="s">
        <v>236</v>
      </c>
      <c r="T214" s="241" t="s">
        <v>237</v>
      </c>
      <c r="U214" s="224">
        <v>0</v>
      </c>
      <c r="V214" s="224">
        <f>ROUND(E214*U214,2)</f>
        <v>0</v>
      </c>
      <c r="W214" s="224"/>
      <c r="X214" s="224" t="s">
        <v>408</v>
      </c>
      <c r="Y214" s="224" t="s">
        <v>210</v>
      </c>
      <c r="Z214" s="214"/>
      <c r="AA214" s="214"/>
      <c r="AB214" s="214"/>
      <c r="AC214" s="214"/>
      <c r="AD214" s="214"/>
      <c r="AE214" s="214"/>
      <c r="AF214" s="214"/>
      <c r="AG214" s="214" t="s">
        <v>409</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2" x14ac:dyDescent="0.2">
      <c r="A215" s="221"/>
      <c r="B215" s="222"/>
      <c r="C215" s="249" t="s">
        <v>841</v>
      </c>
      <c r="D215" s="225"/>
      <c r="E215" s="226"/>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222</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49" t="s">
        <v>842</v>
      </c>
      <c r="D216" s="225"/>
      <c r="E216" s="226">
        <v>408.56</v>
      </c>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222</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ht="22.5" outlineLevel="1" x14ac:dyDescent="0.2">
      <c r="A217" s="235">
        <v>17</v>
      </c>
      <c r="B217" s="236" t="s">
        <v>449</v>
      </c>
      <c r="C217" s="246" t="s">
        <v>450</v>
      </c>
      <c r="D217" s="237" t="s">
        <v>235</v>
      </c>
      <c r="E217" s="238">
        <v>215.291</v>
      </c>
      <c r="F217" s="239"/>
      <c r="G217" s="240">
        <f>ROUND(E217*F217,2)</f>
        <v>0</v>
      </c>
      <c r="H217" s="239"/>
      <c r="I217" s="240">
        <f>ROUND(E217*H217,2)</f>
        <v>0</v>
      </c>
      <c r="J217" s="239"/>
      <c r="K217" s="240">
        <f>ROUND(E217*J217,2)</f>
        <v>0</v>
      </c>
      <c r="L217" s="240">
        <v>12</v>
      </c>
      <c r="M217" s="240">
        <f>G217*(1+L217/100)</f>
        <v>0</v>
      </c>
      <c r="N217" s="238">
        <v>0</v>
      </c>
      <c r="O217" s="238">
        <f>ROUND(E217*N217,2)</f>
        <v>0</v>
      </c>
      <c r="P217" s="238">
        <v>1.0000000000000001E-5</v>
      </c>
      <c r="Q217" s="238">
        <f>ROUND(E217*P217,2)</f>
        <v>0</v>
      </c>
      <c r="R217" s="240"/>
      <c r="S217" s="240" t="s">
        <v>236</v>
      </c>
      <c r="T217" s="241" t="s">
        <v>237</v>
      </c>
      <c r="U217" s="224">
        <v>0</v>
      </c>
      <c r="V217" s="224">
        <f>ROUND(E217*U217,2)</f>
        <v>0</v>
      </c>
      <c r="W217" s="224"/>
      <c r="X217" s="224" t="s">
        <v>238</v>
      </c>
      <c r="Y217" s="224" t="s">
        <v>210</v>
      </c>
      <c r="Z217" s="214"/>
      <c r="AA217" s="214"/>
      <c r="AB217" s="214"/>
      <c r="AC217" s="214"/>
      <c r="AD217" s="214"/>
      <c r="AE217" s="214"/>
      <c r="AF217" s="214"/>
      <c r="AG217" s="214" t="s">
        <v>239</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2" x14ac:dyDescent="0.2">
      <c r="A218" s="221"/>
      <c r="B218" s="222"/>
      <c r="C218" s="249" t="s">
        <v>357</v>
      </c>
      <c r="D218" s="225"/>
      <c r="E218" s="226"/>
      <c r="F218" s="224"/>
      <c r="G218" s="224"/>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222</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49" t="s">
        <v>359</v>
      </c>
      <c r="D219" s="225"/>
      <c r="E219" s="226"/>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222</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49" t="s">
        <v>619</v>
      </c>
      <c r="D220" s="225"/>
      <c r="E220" s="226"/>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222</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21"/>
      <c r="B221" s="222"/>
      <c r="C221" s="249" t="s">
        <v>362</v>
      </c>
      <c r="D221" s="225"/>
      <c r="E221" s="226"/>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222</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49" t="s">
        <v>279</v>
      </c>
      <c r="D222" s="225"/>
      <c r="E222" s="226"/>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222</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49" t="s">
        <v>363</v>
      </c>
      <c r="D223" s="225"/>
      <c r="E223" s="226"/>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222</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49" t="s">
        <v>621</v>
      </c>
      <c r="D224" s="225"/>
      <c r="E224" s="226"/>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222</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49" t="s">
        <v>368</v>
      </c>
      <c r="D225" s="225"/>
      <c r="E225" s="226"/>
      <c r="F225" s="224"/>
      <c r="G225" s="224"/>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222</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49" t="s">
        <v>622</v>
      </c>
      <c r="D226" s="225"/>
      <c r="E226" s="226"/>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222</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49" t="s">
        <v>367</v>
      </c>
      <c r="D227" s="225"/>
      <c r="E227" s="226"/>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222</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49" t="s">
        <v>625</v>
      </c>
      <c r="D228" s="225"/>
      <c r="E228" s="226"/>
      <c r="F228" s="224"/>
      <c r="G228" s="22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222</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49" t="s">
        <v>367</v>
      </c>
      <c r="D229" s="225"/>
      <c r="E229" s="226"/>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222</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49" t="s">
        <v>273</v>
      </c>
      <c r="D230" s="225"/>
      <c r="E230" s="226"/>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222</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49" t="s">
        <v>364</v>
      </c>
      <c r="D231" s="225"/>
      <c r="E231" s="226"/>
      <c r="F231" s="224"/>
      <c r="G231" s="224"/>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222</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21"/>
      <c r="B232" s="222"/>
      <c r="C232" s="249" t="s">
        <v>365</v>
      </c>
      <c r="D232" s="225"/>
      <c r="E232" s="226"/>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222</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49" t="s">
        <v>364</v>
      </c>
      <c r="D233" s="225"/>
      <c r="E233" s="226"/>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222</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x14ac:dyDescent="0.2">
      <c r="A234" s="221"/>
      <c r="B234" s="222"/>
      <c r="C234" s="249" t="s">
        <v>366</v>
      </c>
      <c r="D234" s="225"/>
      <c r="E234" s="226"/>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222</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49" t="s">
        <v>369</v>
      </c>
      <c r="D235" s="225"/>
      <c r="E235" s="226"/>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222</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49" t="s">
        <v>623</v>
      </c>
      <c r="D236" s="225"/>
      <c r="E236" s="226"/>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222</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21"/>
      <c r="B237" s="222"/>
      <c r="C237" s="249" t="s">
        <v>370</v>
      </c>
      <c r="D237" s="225"/>
      <c r="E237" s="226"/>
      <c r="F237" s="224"/>
      <c r="G237" s="224"/>
      <c r="H237" s="224"/>
      <c r="I237" s="224"/>
      <c r="J237" s="224"/>
      <c r="K237" s="224"/>
      <c r="L237" s="224"/>
      <c r="M237" s="224"/>
      <c r="N237" s="223"/>
      <c r="O237" s="223"/>
      <c r="P237" s="223"/>
      <c r="Q237" s="223"/>
      <c r="R237" s="224"/>
      <c r="S237" s="224"/>
      <c r="T237" s="224"/>
      <c r="U237" s="224"/>
      <c r="V237" s="224"/>
      <c r="W237" s="224"/>
      <c r="X237" s="224"/>
      <c r="Y237" s="224"/>
      <c r="Z237" s="214"/>
      <c r="AA237" s="214"/>
      <c r="AB237" s="214"/>
      <c r="AC237" s="214"/>
      <c r="AD237" s="214"/>
      <c r="AE237" s="214"/>
      <c r="AF237" s="214"/>
      <c r="AG237" s="214" t="s">
        <v>222</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
      <c r="A238" s="221"/>
      <c r="B238" s="222"/>
      <c r="C238" s="249" t="s">
        <v>256</v>
      </c>
      <c r="D238" s="225"/>
      <c r="E238" s="226"/>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222</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49" t="s">
        <v>812</v>
      </c>
      <c r="D239" s="225"/>
      <c r="E239" s="226"/>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222</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49" t="s">
        <v>826</v>
      </c>
      <c r="D240" s="225"/>
      <c r="E240" s="226"/>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222</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49" t="s">
        <v>827</v>
      </c>
      <c r="D241" s="225"/>
      <c r="E241" s="226">
        <v>215.29</v>
      </c>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222</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x14ac:dyDescent="0.2">
      <c r="A242" s="228" t="s">
        <v>202</v>
      </c>
      <c r="B242" s="229" t="s">
        <v>153</v>
      </c>
      <c r="C242" s="245" t="s">
        <v>154</v>
      </c>
      <c r="D242" s="230"/>
      <c r="E242" s="231"/>
      <c r="F242" s="232"/>
      <c r="G242" s="232">
        <f>SUMIF(AG243:AG243,"&lt;&gt;NOR",G243:G243)</f>
        <v>0</v>
      </c>
      <c r="H242" s="232"/>
      <c r="I242" s="232">
        <f>SUM(I243:I243)</f>
        <v>0</v>
      </c>
      <c r="J242" s="232"/>
      <c r="K242" s="232">
        <f>SUM(K243:K243)</f>
        <v>0</v>
      </c>
      <c r="L242" s="232"/>
      <c r="M242" s="232">
        <f>SUM(M243:M243)</f>
        <v>0</v>
      </c>
      <c r="N242" s="231"/>
      <c r="O242" s="231">
        <f>SUM(O243:O243)</f>
        <v>0</v>
      </c>
      <c r="P242" s="231"/>
      <c r="Q242" s="231">
        <f>SUM(Q243:Q243)</f>
        <v>0</v>
      </c>
      <c r="R242" s="232"/>
      <c r="S242" s="232"/>
      <c r="T242" s="233"/>
      <c r="U242" s="227"/>
      <c r="V242" s="227">
        <f>SUM(V243:V243)</f>
        <v>0</v>
      </c>
      <c r="W242" s="227"/>
      <c r="X242" s="227"/>
      <c r="Y242" s="227"/>
      <c r="AG242" t="s">
        <v>203</v>
      </c>
    </row>
    <row r="243" spans="1:60" outlineLevel="1" x14ac:dyDescent="0.2">
      <c r="A243" s="253">
        <v>18</v>
      </c>
      <c r="B243" s="254" t="s">
        <v>451</v>
      </c>
      <c r="C243" s="260" t="s">
        <v>452</v>
      </c>
      <c r="D243" s="255" t="s">
        <v>228</v>
      </c>
      <c r="E243" s="256">
        <v>1</v>
      </c>
      <c r="F243" s="257"/>
      <c r="G243" s="258">
        <f>ROUND(E243*F243,2)</f>
        <v>0</v>
      </c>
      <c r="H243" s="257"/>
      <c r="I243" s="258">
        <f>ROUND(E243*H243,2)</f>
        <v>0</v>
      </c>
      <c r="J243" s="257"/>
      <c r="K243" s="258">
        <f>ROUND(E243*J243,2)</f>
        <v>0</v>
      </c>
      <c r="L243" s="258">
        <v>12</v>
      </c>
      <c r="M243" s="258">
        <f>G243*(1+L243/100)</f>
        <v>0</v>
      </c>
      <c r="N243" s="256">
        <v>0</v>
      </c>
      <c r="O243" s="256">
        <f>ROUND(E243*N243,2)</f>
        <v>0</v>
      </c>
      <c r="P243" s="256">
        <v>0</v>
      </c>
      <c r="Q243" s="256">
        <f>ROUND(E243*P243,2)</f>
        <v>0</v>
      </c>
      <c r="R243" s="258"/>
      <c r="S243" s="258" t="s">
        <v>229</v>
      </c>
      <c r="T243" s="259" t="s">
        <v>208</v>
      </c>
      <c r="U243" s="224">
        <v>0</v>
      </c>
      <c r="V243" s="224">
        <f>ROUND(E243*U243,2)</f>
        <v>0</v>
      </c>
      <c r="W243" s="224"/>
      <c r="X243" s="224" t="s">
        <v>238</v>
      </c>
      <c r="Y243" s="224" t="s">
        <v>210</v>
      </c>
      <c r="Z243" s="214"/>
      <c r="AA243" s="214"/>
      <c r="AB243" s="214"/>
      <c r="AC243" s="214"/>
      <c r="AD243" s="214"/>
      <c r="AE243" s="214"/>
      <c r="AF243" s="214"/>
      <c r="AG243" s="214" t="s">
        <v>239</v>
      </c>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x14ac:dyDescent="0.2">
      <c r="A244" s="228" t="s">
        <v>202</v>
      </c>
      <c r="B244" s="229" t="s">
        <v>156</v>
      </c>
      <c r="C244" s="245" t="s">
        <v>157</v>
      </c>
      <c r="D244" s="230"/>
      <c r="E244" s="231"/>
      <c r="F244" s="232"/>
      <c r="G244" s="232">
        <f>SUMIF(AG245:AG262,"&lt;&gt;NOR",G245:G262)</f>
        <v>0</v>
      </c>
      <c r="H244" s="232"/>
      <c r="I244" s="232">
        <f>SUM(I245:I262)</f>
        <v>0</v>
      </c>
      <c r="J244" s="232"/>
      <c r="K244" s="232">
        <f>SUM(K245:K262)</f>
        <v>0</v>
      </c>
      <c r="L244" s="232"/>
      <c r="M244" s="232">
        <f>SUM(M245:M262)</f>
        <v>0</v>
      </c>
      <c r="N244" s="231"/>
      <c r="O244" s="231">
        <f>SUM(O245:O262)</f>
        <v>0</v>
      </c>
      <c r="P244" s="231"/>
      <c r="Q244" s="231">
        <f>SUM(Q245:Q262)</f>
        <v>0</v>
      </c>
      <c r="R244" s="232"/>
      <c r="S244" s="232"/>
      <c r="T244" s="233"/>
      <c r="U244" s="227"/>
      <c r="V244" s="227">
        <f>SUM(V245:V262)</f>
        <v>0</v>
      </c>
      <c r="W244" s="227"/>
      <c r="X244" s="227"/>
      <c r="Y244" s="227"/>
      <c r="AG244" t="s">
        <v>203</v>
      </c>
    </row>
    <row r="245" spans="1:60" ht="22.5" outlineLevel="1" x14ac:dyDescent="0.2">
      <c r="A245" s="235">
        <v>19</v>
      </c>
      <c r="B245" s="236" t="s">
        <v>453</v>
      </c>
      <c r="C245" s="246" t="s">
        <v>454</v>
      </c>
      <c r="D245" s="237" t="s">
        <v>235</v>
      </c>
      <c r="E245" s="238">
        <v>986.07</v>
      </c>
      <c r="F245" s="239"/>
      <c r="G245" s="240">
        <f>ROUND(E245*F245,2)</f>
        <v>0</v>
      </c>
      <c r="H245" s="239"/>
      <c r="I245" s="240">
        <f>ROUND(E245*H245,2)</f>
        <v>0</v>
      </c>
      <c r="J245" s="239"/>
      <c r="K245" s="240">
        <f>ROUND(E245*J245,2)</f>
        <v>0</v>
      </c>
      <c r="L245" s="240">
        <v>12</v>
      </c>
      <c r="M245" s="240">
        <f>G245*(1+L245/100)</f>
        <v>0</v>
      </c>
      <c r="N245" s="238">
        <v>0</v>
      </c>
      <c r="O245" s="238">
        <f>ROUND(E245*N245,2)</f>
        <v>0</v>
      </c>
      <c r="P245" s="238">
        <v>0</v>
      </c>
      <c r="Q245" s="238">
        <f>ROUND(E245*P245,2)</f>
        <v>0</v>
      </c>
      <c r="R245" s="240"/>
      <c r="S245" s="240" t="s">
        <v>236</v>
      </c>
      <c r="T245" s="241" t="s">
        <v>237</v>
      </c>
      <c r="U245" s="224">
        <v>0</v>
      </c>
      <c r="V245" s="224">
        <f>ROUND(E245*U245,2)</f>
        <v>0</v>
      </c>
      <c r="W245" s="224"/>
      <c r="X245" s="224" t="s">
        <v>238</v>
      </c>
      <c r="Y245" s="224" t="s">
        <v>210</v>
      </c>
      <c r="Z245" s="214"/>
      <c r="AA245" s="214"/>
      <c r="AB245" s="214"/>
      <c r="AC245" s="214"/>
      <c r="AD245" s="214"/>
      <c r="AE245" s="214"/>
      <c r="AF245" s="214"/>
      <c r="AG245" s="214" t="s">
        <v>239</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2" x14ac:dyDescent="0.2">
      <c r="A246" s="221"/>
      <c r="B246" s="222"/>
      <c r="C246" s="249" t="s">
        <v>455</v>
      </c>
      <c r="D246" s="225"/>
      <c r="E246" s="226"/>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222</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3" x14ac:dyDescent="0.2">
      <c r="A247" s="221"/>
      <c r="B247" s="222"/>
      <c r="C247" s="249" t="s">
        <v>699</v>
      </c>
      <c r="D247" s="225"/>
      <c r="E247" s="226"/>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222</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21"/>
      <c r="B248" s="222"/>
      <c r="C248" s="249" t="s">
        <v>700</v>
      </c>
      <c r="D248" s="225"/>
      <c r="E248" s="226">
        <v>986.07</v>
      </c>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222</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ht="22.5" outlineLevel="1" x14ac:dyDescent="0.2">
      <c r="A249" s="235">
        <v>20</v>
      </c>
      <c r="B249" s="236" t="s">
        <v>459</v>
      </c>
      <c r="C249" s="246" t="s">
        <v>460</v>
      </c>
      <c r="D249" s="237" t="s">
        <v>235</v>
      </c>
      <c r="E249" s="238">
        <v>59164.2</v>
      </c>
      <c r="F249" s="239"/>
      <c r="G249" s="240">
        <f>ROUND(E249*F249,2)</f>
        <v>0</v>
      </c>
      <c r="H249" s="239"/>
      <c r="I249" s="240">
        <f>ROUND(E249*H249,2)</f>
        <v>0</v>
      </c>
      <c r="J249" s="239"/>
      <c r="K249" s="240">
        <f>ROUND(E249*J249,2)</f>
        <v>0</v>
      </c>
      <c r="L249" s="240">
        <v>12</v>
      </c>
      <c r="M249" s="240">
        <f>G249*(1+L249/100)</f>
        <v>0</v>
      </c>
      <c r="N249" s="238">
        <v>0</v>
      </c>
      <c r="O249" s="238">
        <f>ROUND(E249*N249,2)</f>
        <v>0</v>
      </c>
      <c r="P249" s="238">
        <v>0</v>
      </c>
      <c r="Q249" s="238">
        <f>ROUND(E249*P249,2)</f>
        <v>0</v>
      </c>
      <c r="R249" s="240"/>
      <c r="S249" s="240" t="s">
        <v>236</v>
      </c>
      <c r="T249" s="241" t="s">
        <v>237</v>
      </c>
      <c r="U249" s="224">
        <v>0</v>
      </c>
      <c r="V249" s="224">
        <f>ROUND(E249*U249,2)</f>
        <v>0</v>
      </c>
      <c r="W249" s="224"/>
      <c r="X249" s="224" t="s">
        <v>238</v>
      </c>
      <c r="Y249" s="224" t="s">
        <v>210</v>
      </c>
      <c r="Z249" s="214"/>
      <c r="AA249" s="214"/>
      <c r="AB249" s="214"/>
      <c r="AC249" s="214"/>
      <c r="AD249" s="214"/>
      <c r="AE249" s="214"/>
      <c r="AF249" s="214"/>
      <c r="AG249" s="214" t="s">
        <v>239</v>
      </c>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2" x14ac:dyDescent="0.2">
      <c r="A250" s="221"/>
      <c r="B250" s="222"/>
      <c r="C250" s="249" t="s">
        <v>701</v>
      </c>
      <c r="D250" s="225"/>
      <c r="E250" s="226"/>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222</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49" t="s">
        <v>702</v>
      </c>
      <c r="D251" s="225"/>
      <c r="E251" s="226">
        <v>59164.2</v>
      </c>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222</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ht="22.5" outlineLevel="1" x14ac:dyDescent="0.2">
      <c r="A252" s="253">
        <v>21</v>
      </c>
      <c r="B252" s="254" t="s">
        <v>463</v>
      </c>
      <c r="C252" s="260" t="s">
        <v>464</v>
      </c>
      <c r="D252" s="255" t="s">
        <v>235</v>
      </c>
      <c r="E252" s="256">
        <v>986.07</v>
      </c>
      <c r="F252" s="257"/>
      <c r="G252" s="258">
        <f>ROUND(E252*F252,2)</f>
        <v>0</v>
      </c>
      <c r="H252" s="257"/>
      <c r="I252" s="258">
        <f>ROUND(E252*H252,2)</f>
        <v>0</v>
      </c>
      <c r="J252" s="257"/>
      <c r="K252" s="258">
        <f>ROUND(E252*J252,2)</f>
        <v>0</v>
      </c>
      <c r="L252" s="258">
        <v>12</v>
      </c>
      <c r="M252" s="258">
        <f>G252*(1+L252/100)</f>
        <v>0</v>
      </c>
      <c r="N252" s="256">
        <v>0</v>
      </c>
      <c r="O252" s="256">
        <f>ROUND(E252*N252,2)</f>
        <v>0</v>
      </c>
      <c r="P252" s="256">
        <v>0</v>
      </c>
      <c r="Q252" s="256">
        <f>ROUND(E252*P252,2)</f>
        <v>0</v>
      </c>
      <c r="R252" s="258"/>
      <c r="S252" s="258" t="s">
        <v>236</v>
      </c>
      <c r="T252" s="259" t="s">
        <v>237</v>
      </c>
      <c r="U252" s="224">
        <v>0</v>
      </c>
      <c r="V252" s="224">
        <f>ROUND(E252*U252,2)</f>
        <v>0</v>
      </c>
      <c r="W252" s="224"/>
      <c r="X252" s="224" t="s">
        <v>238</v>
      </c>
      <c r="Y252" s="224" t="s">
        <v>210</v>
      </c>
      <c r="Z252" s="214"/>
      <c r="AA252" s="214"/>
      <c r="AB252" s="214"/>
      <c r="AC252" s="214"/>
      <c r="AD252" s="214"/>
      <c r="AE252" s="214"/>
      <c r="AF252" s="214"/>
      <c r="AG252" s="214" t="s">
        <v>239</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1" x14ac:dyDescent="0.2">
      <c r="A253" s="253">
        <v>22</v>
      </c>
      <c r="B253" s="254" t="s">
        <v>465</v>
      </c>
      <c r="C253" s="260" t="s">
        <v>466</v>
      </c>
      <c r="D253" s="255" t="s">
        <v>235</v>
      </c>
      <c r="E253" s="256">
        <v>986.07</v>
      </c>
      <c r="F253" s="257"/>
      <c r="G253" s="258">
        <f>ROUND(E253*F253,2)</f>
        <v>0</v>
      </c>
      <c r="H253" s="257"/>
      <c r="I253" s="258">
        <f>ROUND(E253*H253,2)</f>
        <v>0</v>
      </c>
      <c r="J253" s="257"/>
      <c r="K253" s="258">
        <f>ROUND(E253*J253,2)</f>
        <v>0</v>
      </c>
      <c r="L253" s="258">
        <v>12</v>
      </c>
      <c r="M253" s="258">
        <f>G253*(1+L253/100)</f>
        <v>0</v>
      </c>
      <c r="N253" s="256">
        <v>0</v>
      </c>
      <c r="O253" s="256">
        <f>ROUND(E253*N253,2)</f>
        <v>0</v>
      </c>
      <c r="P253" s="256">
        <v>0</v>
      </c>
      <c r="Q253" s="256">
        <f>ROUND(E253*P253,2)</f>
        <v>0</v>
      </c>
      <c r="R253" s="258"/>
      <c r="S253" s="258" t="s">
        <v>236</v>
      </c>
      <c r="T253" s="259" t="s">
        <v>237</v>
      </c>
      <c r="U253" s="224">
        <v>0</v>
      </c>
      <c r="V253" s="224">
        <f>ROUND(E253*U253,2)</f>
        <v>0</v>
      </c>
      <c r="W253" s="224"/>
      <c r="X253" s="224" t="s">
        <v>238</v>
      </c>
      <c r="Y253" s="224" t="s">
        <v>210</v>
      </c>
      <c r="Z253" s="214"/>
      <c r="AA253" s="214"/>
      <c r="AB253" s="214"/>
      <c r="AC253" s="214"/>
      <c r="AD253" s="214"/>
      <c r="AE253" s="214"/>
      <c r="AF253" s="214"/>
      <c r="AG253" s="214" t="s">
        <v>239</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ht="22.5" outlineLevel="1" x14ac:dyDescent="0.2">
      <c r="A254" s="235">
        <v>23</v>
      </c>
      <c r="B254" s="236" t="s">
        <v>467</v>
      </c>
      <c r="C254" s="246" t="s">
        <v>468</v>
      </c>
      <c r="D254" s="237" t="s">
        <v>235</v>
      </c>
      <c r="E254" s="238">
        <v>59164.2</v>
      </c>
      <c r="F254" s="239"/>
      <c r="G254" s="240">
        <f>ROUND(E254*F254,2)</f>
        <v>0</v>
      </c>
      <c r="H254" s="239"/>
      <c r="I254" s="240">
        <f>ROUND(E254*H254,2)</f>
        <v>0</v>
      </c>
      <c r="J254" s="239"/>
      <c r="K254" s="240">
        <f>ROUND(E254*J254,2)</f>
        <v>0</v>
      </c>
      <c r="L254" s="240">
        <v>12</v>
      </c>
      <c r="M254" s="240">
        <f>G254*(1+L254/100)</f>
        <v>0</v>
      </c>
      <c r="N254" s="238">
        <v>0</v>
      </c>
      <c r="O254" s="238">
        <f>ROUND(E254*N254,2)</f>
        <v>0</v>
      </c>
      <c r="P254" s="238">
        <v>0</v>
      </c>
      <c r="Q254" s="238">
        <f>ROUND(E254*P254,2)</f>
        <v>0</v>
      </c>
      <c r="R254" s="240"/>
      <c r="S254" s="240" t="s">
        <v>236</v>
      </c>
      <c r="T254" s="241" t="s">
        <v>237</v>
      </c>
      <c r="U254" s="224">
        <v>0</v>
      </c>
      <c r="V254" s="224">
        <f>ROUND(E254*U254,2)</f>
        <v>0</v>
      </c>
      <c r="W254" s="224"/>
      <c r="X254" s="224" t="s">
        <v>238</v>
      </c>
      <c r="Y254" s="224" t="s">
        <v>210</v>
      </c>
      <c r="Z254" s="214"/>
      <c r="AA254" s="214"/>
      <c r="AB254" s="214"/>
      <c r="AC254" s="214"/>
      <c r="AD254" s="214"/>
      <c r="AE254" s="214"/>
      <c r="AF254" s="214"/>
      <c r="AG254" s="214" t="s">
        <v>239</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2" x14ac:dyDescent="0.2">
      <c r="A255" s="221"/>
      <c r="B255" s="222"/>
      <c r="C255" s="249" t="s">
        <v>701</v>
      </c>
      <c r="D255" s="225"/>
      <c r="E255" s="226"/>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222</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49" t="s">
        <v>702</v>
      </c>
      <c r="D256" s="225"/>
      <c r="E256" s="226">
        <v>59164.2</v>
      </c>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222</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1" x14ac:dyDescent="0.2">
      <c r="A257" s="253">
        <v>24</v>
      </c>
      <c r="B257" s="254" t="s">
        <v>469</v>
      </c>
      <c r="C257" s="260" t="s">
        <v>470</v>
      </c>
      <c r="D257" s="255" t="s">
        <v>235</v>
      </c>
      <c r="E257" s="256">
        <v>986.07</v>
      </c>
      <c r="F257" s="257"/>
      <c r="G257" s="258">
        <f>ROUND(E257*F257,2)</f>
        <v>0</v>
      </c>
      <c r="H257" s="257"/>
      <c r="I257" s="258">
        <f>ROUND(E257*H257,2)</f>
        <v>0</v>
      </c>
      <c r="J257" s="257"/>
      <c r="K257" s="258">
        <f>ROUND(E257*J257,2)</f>
        <v>0</v>
      </c>
      <c r="L257" s="258">
        <v>12</v>
      </c>
      <c r="M257" s="258">
        <f>G257*(1+L257/100)</f>
        <v>0</v>
      </c>
      <c r="N257" s="256">
        <v>0</v>
      </c>
      <c r="O257" s="256">
        <f>ROUND(E257*N257,2)</f>
        <v>0</v>
      </c>
      <c r="P257" s="256">
        <v>0</v>
      </c>
      <c r="Q257" s="256">
        <f>ROUND(E257*P257,2)</f>
        <v>0</v>
      </c>
      <c r="R257" s="258"/>
      <c r="S257" s="258" t="s">
        <v>236</v>
      </c>
      <c r="T257" s="259" t="s">
        <v>237</v>
      </c>
      <c r="U257" s="224">
        <v>0</v>
      </c>
      <c r="V257" s="224">
        <f>ROUND(E257*U257,2)</f>
        <v>0</v>
      </c>
      <c r="W257" s="224"/>
      <c r="X257" s="224" t="s">
        <v>238</v>
      </c>
      <c r="Y257" s="224" t="s">
        <v>210</v>
      </c>
      <c r="Z257" s="214"/>
      <c r="AA257" s="214"/>
      <c r="AB257" s="214"/>
      <c r="AC257" s="214"/>
      <c r="AD257" s="214"/>
      <c r="AE257" s="214"/>
      <c r="AF257" s="214"/>
      <c r="AG257" s="214" t="s">
        <v>239</v>
      </c>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ht="22.5" outlineLevel="1" x14ac:dyDescent="0.2">
      <c r="A258" s="253">
        <v>25</v>
      </c>
      <c r="B258" s="254" t="s">
        <v>471</v>
      </c>
      <c r="C258" s="260" t="s">
        <v>472</v>
      </c>
      <c r="D258" s="255" t="s">
        <v>318</v>
      </c>
      <c r="E258" s="256">
        <v>6</v>
      </c>
      <c r="F258" s="257"/>
      <c r="G258" s="258">
        <f>ROUND(E258*F258,2)</f>
        <v>0</v>
      </c>
      <c r="H258" s="257"/>
      <c r="I258" s="258">
        <f>ROUND(E258*H258,2)</f>
        <v>0</v>
      </c>
      <c r="J258" s="257"/>
      <c r="K258" s="258">
        <f>ROUND(E258*J258,2)</f>
        <v>0</v>
      </c>
      <c r="L258" s="258">
        <v>12</v>
      </c>
      <c r="M258" s="258">
        <f>G258*(1+L258/100)</f>
        <v>0</v>
      </c>
      <c r="N258" s="256">
        <v>0</v>
      </c>
      <c r="O258" s="256">
        <f>ROUND(E258*N258,2)</f>
        <v>0</v>
      </c>
      <c r="P258" s="256">
        <v>0</v>
      </c>
      <c r="Q258" s="256">
        <f>ROUND(E258*P258,2)</f>
        <v>0</v>
      </c>
      <c r="R258" s="258"/>
      <c r="S258" s="258" t="s">
        <v>236</v>
      </c>
      <c r="T258" s="259" t="s">
        <v>237</v>
      </c>
      <c r="U258" s="224">
        <v>0</v>
      </c>
      <c r="V258" s="224">
        <f>ROUND(E258*U258,2)</f>
        <v>0</v>
      </c>
      <c r="W258" s="224"/>
      <c r="X258" s="224" t="s">
        <v>238</v>
      </c>
      <c r="Y258" s="224" t="s">
        <v>210</v>
      </c>
      <c r="Z258" s="214"/>
      <c r="AA258" s="214"/>
      <c r="AB258" s="214"/>
      <c r="AC258" s="214"/>
      <c r="AD258" s="214"/>
      <c r="AE258" s="214"/>
      <c r="AF258" s="214"/>
      <c r="AG258" s="214" t="s">
        <v>239</v>
      </c>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ht="22.5" outlineLevel="1" x14ac:dyDescent="0.2">
      <c r="A259" s="235">
        <v>26</v>
      </c>
      <c r="B259" s="236" t="s">
        <v>475</v>
      </c>
      <c r="C259" s="246" t="s">
        <v>476</v>
      </c>
      <c r="D259" s="237" t="s">
        <v>318</v>
      </c>
      <c r="E259" s="238">
        <v>360</v>
      </c>
      <c r="F259" s="239"/>
      <c r="G259" s="240">
        <f>ROUND(E259*F259,2)</f>
        <v>0</v>
      </c>
      <c r="H259" s="239"/>
      <c r="I259" s="240">
        <f>ROUND(E259*H259,2)</f>
        <v>0</v>
      </c>
      <c r="J259" s="239"/>
      <c r="K259" s="240">
        <f>ROUND(E259*J259,2)</f>
        <v>0</v>
      </c>
      <c r="L259" s="240">
        <v>12</v>
      </c>
      <c r="M259" s="240">
        <f>G259*(1+L259/100)</f>
        <v>0</v>
      </c>
      <c r="N259" s="238">
        <v>0</v>
      </c>
      <c r="O259" s="238">
        <f>ROUND(E259*N259,2)</f>
        <v>0</v>
      </c>
      <c r="P259" s="238">
        <v>0</v>
      </c>
      <c r="Q259" s="238">
        <f>ROUND(E259*P259,2)</f>
        <v>0</v>
      </c>
      <c r="R259" s="240"/>
      <c r="S259" s="240" t="s">
        <v>236</v>
      </c>
      <c r="T259" s="241" t="s">
        <v>237</v>
      </c>
      <c r="U259" s="224">
        <v>0</v>
      </c>
      <c r="V259" s="224">
        <f>ROUND(E259*U259,2)</f>
        <v>0</v>
      </c>
      <c r="W259" s="224"/>
      <c r="X259" s="224" t="s">
        <v>238</v>
      </c>
      <c r="Y259" s="224" t="s">
        <v>210</v>
      </c>
      <c r="Z259" s="214"/>
      <c r="AA259" s="214"/>
      <c r="AB259" s="214"/>
      <c r="AC259" s="214"/>
      <c r="AD259" s="214"/>
      <c r="AE259" s="214"/>
      <c r="AF259" s="214"/>
      <c r="AG259" s="214" t="s">
        <v>239</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2" x14ac:dyDescent="0.2">
      <c r="A260" s="221"/>
      <c r="B260" s="222"/>
      <c r="C260" s="249" t="s">
        <v>703</v>
      </c>
      <c r="D260" s="225"/>
      <c r="E260" s="226"/>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222</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49" t="s">
        <v>704</v>
      </c>
      <c r="D261" s="225"/>
      <c r="E261" s="226">
        <v>360</v>
      </c>
      <c r="F261" s="224"/>
      <c r="G261" s="224"/>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222</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ht="22.5" outlineLevel="1" x14ac:dyDescent="0.2">
      <c r="A262" s="253">
        <v>27</v>
      </c>
      <c r="B262" s="254" t="s">
        <v>479</v>
      </c>
      <c r="C262" s="260" t="s">
        <v>480</v>
      </c>
      <c r="D262" s="255" t="s">
        <v>318</v>
      </c>
      <c r="E262" s="256">
        <v>6</v>
      </c>
      <c r="F262" s="257"/>
      <c r="G262" s="258">
        <f>ROUND(E262*F262,2)</f>
        <v>0</v>
      </c>
      <c r="H262" s="257"/>
      <c r="I262" s="258">
        <f>ROUND(E262*H262,2)</f>
        <v>0</v>
      </c>
      <c r="J262" s="257"/>
      <c r="K262" s="258">
        <f>ROUND(E262*J262,2)</f>
        <v>0</v>
      </c>
      <c r="L262" s="258">
        <v>12</v>
      </c>
      <c r="M262" s="258">
        <f>G262*(1+L262/100)</f>
        <v>0</v>
      </c>
      <c r="N262" s="256">
        <v>0</v>
      </c>
      <c r="O262" s="256">
        <f>ROUND(E262*N262,2)</f>
        <v>0</v>
      </c>
      <c r="P262" s="256">
        <v>0</v>
      </c>
      <c r="Q262" s="256">
        <f>ROUND(E262*P262,2)</f>
        <v>0</v>
      </c>
      <c r="R262" s="258"/>
      <c r="S262" s="258" t="s">
        <v>236</v>
      </c>
      <c r="T262" s="259" t="s">
        <v>237</v>
      </c>
      <c r="U262" s="224">
        <v>0</v>
      </c>
      <c r="V262" s="224">
        <f>ROUND(E262*U262,2)</f>
        <v>0</v>
      </c>
      <c r="W262" s="224"/>
      <c r="X262" s="224" t="s">
        <v>238</v>
      </c>
      <c r="Y262" s="224" t="s">
        <v>210</v>
      </c>
      <c r="Z262" s="214"/>
      <c r="AA262" s="214"/>
      <c r="AB262" s="214"/>
      <c r="AC262" s="214"/>
      <c r="AD262" s="214"/>
      <c r="AE262" s="214"/>
      <c r="AF262" s="214"/>
      <c r="AG262" s="214" t="s">
        <v>239</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x14ac:dyDescent="0.2">
      <c r="A263" s="228" t="s">
        <v>202</v>
      </c>
      <c r="B263" s="229" t="s">
        <v>158</v>
      </c>
      <c r="C263" s="245" t="s">
        <v>159</v>
      </c>
      <c r="D263" s="230"/>
      <c r="E263" s="231"/>
      <c r="F263" s="232"/>
      <c r="G263" s="232">
        <f>SUMIF(AG264:AG265,"&lt;&gt;NOR",G264:G265)</f>
        <v>0</v>
      </c>
      <c r="H263" s="232"/>
      <c r="I263" s="232">
        <f>SUM(I264:I265)</f>
        <v>0</v>
      </c>
      <c r="J263" s="232"/>
      <c r="K263" s="232">
        <f>SUM(K264:K265)</f>
        <v>0</v>
      </c>
      <c r="L263" s="232"/>
      <c r="M263" s="232">
        <f>SUM(M264:M265)</f>
        <v>0</v>
      </c>
      <c r="N263" s="231"/>
      <c r="O263" s="231">
        <f>SUM(O264:O265)</f>
        <v>0</v>
      </c>
      <c r="P263" s="231"/>
      <c r="Q263" s="231">
        <f>SUM(Q264:Q265)</f>
        <v>0</v>
      </c>
      <c r="R263" s="232"/>
      <c r="S263" s="232"/>
      <c r="T263" s="233"/>
      <c r="U263" s="227"/>
      <c r="V263" s="227">
        <f>SUM(V264:V265)</f>
        <v>0</v>
      </c>
      <c r="W263" s="227"/>
      <c r="X263" s="227"/>
      <c r="Y263" s="227"/>
      <c r="AG263" t="s">
        <v>203</v>
      </c>
    </row>
    <row r="264" spans="1:60" outlineLevel="1" x14ac:dyDescent="0.2">
      <c r="A264" s="253">
        <v>28</v>
      </c>
      <c r="B264" s="254" t="s">
        <v>313</v>
      </c>
      <c r="C264" s="260" t="s">
        <v>314</v>
      </c>
      <c r="D264" s="255" t="s">
        <v>228</v>
      </c>
      <c r="E264" s="256">
        <v>1</v>
      </c>
      <c r="F264" s="257"/>
      <c r="G264" s="258">
        <f>ROUND(E264*F264,2)</f>
        <v>0</v>
      </c>
      <c r="H264" s="257"/>
      <c r="I264" s="258">
        <f>ROUND(E264*H264,2)</f>
        <v>0</v>
      </c>
      <c r="J264" s="257"/>
      <c r="K264" s="258">
        <f>ROUND(E264*J264,2)</f>
        <v>0</v>
      </c>
      <c r="L264" s="258">
        <v>12</v>
      </c>
      <c r="M264" s="258">
        <f>G264*(1+L264/100)</f>
        <v>0</v>
      </c>
      <c r="N264" s="256">
        <v>0</v>
      </c>
      <c r="O264" s="256">
        <f>ROUND(E264*N264,2)</f>
        <v>0</v>
      </c>
      <c r="P264" s="256">
        <v>0</v>
      </c>
      <c r="Q264" s="256">
        <f>ROUND(E264*P264,2)</f>
        <v>0</v>
      </c>
      <c r="R264" s="258"/>
      <c r="S264" s="258" t="s">
        <v>229</v>
      </c>
      <c r="T264" s="259" t="s">
        <v>208</v>
      </c>
      <c r="U264" s="224">
        <v>0</v>
      </c>
      <c r="V264" s="224">
        <f>ROUND(E264*U264,2)</f>
        <v>0</v>
      </c>
      <c r="W264" s="224"/>
      <c r="X264" s="224" t="s">
        <v>238</v>
      </c>
      <c r="Y264" s="224" t="s">
        <v>210</v>
      </c>
      <c r="Z264" s="214"/>
      <c r="AA264" s="214"/>
      <c r="AB264" s="214"/>
      <c r="AC264" s="214"/>
      <c r="AD264" s="214"/>
      <c r="AE264" s="214"/>
      <c r="AF264" s="214"/>
      <c r="AG264" s="214" t="s">
        <v>315</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1" x14ac:dyDescent="0.2">
      <c r="A265" s="253">
        <v>29</v>
      </c>
      <c r="B265" s="254" t="s">
        <v>481</v>
      </c>
      <c r="C265" s="260" t="s">
        <v>482</v>
      </c>
      <c r="D265" s="255" t="s">
        <v>228</v>
      </c>
      <c r="E265" s="256">
        <v>1</v>
      </c>
      <c r="F265" s="257"/>
      <c r="G265" s="258">
        <f>ROUND(E265*F265,2)</f>
        <v>0</v>
      </c>
      <c r="H265" s="257"/>
      <c r="I265" s="258">
        <f>ROUND(E265*H265,2)</f>
        <v>0</v>
      </c>
      <c r="J265" s="257"/>
      <c r="K265" s="258">
        <f>ROUND(E265*J265,2)</f>
        <v>0</v>
      </c>
      <c r="L265" s="258">
        <v>12</v>
      </c>
      <c r="M265" s="258">
        <f>G265*(1+L265/100)</f>
        <v>0</v>
      </c>
      <c r="N265" s="256">
        <v>0</v>
      </c>
      <c r="O265" s="256">
        <f>ROUND(E265*N265,2)</f>
        <v>0</v>
      </c>
      <c r="P265" s="256">
        <v>0</v>
      </c>
      <c r="Q265" s="256">
        <f>ROUND(E265*P265,2)</f>
        <v>0</v>
      </c>
      <c r="R265" s="258"/>
      <c r="S265" s="258" t="s">
        <v>229</v>
      </c>
      <c r="T265" s="259" t="s">
        <v>208</v>
      </c>
      <c r="U265" s="224">
        <v>0</v>
      </c>
      <c r="V265" s="224">
        <f>ROUND(E265*U265,2)</f>
        <v>0</v>
      </c>
      <c r="W265" s="224"/>
      <c r="X265" s="224" t="s">
        <v>238</v>
      </c>
      <c r="Y265" s="224" t="s">
        <v>210</v>
      </c>
      <c r="Z265" s="214"/>
      <c r="AA265" s="214"/>
      <c r="AB265" s="214"/>
      <c r="AC265" s="214"/>
      <c r="AD265" s="214"/>
      <c r="AE265" s="214"/>
      <c r="AF265" s="214"/>
      <c r="AG265" s="214" t="s">
        <v>315</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x14ac:dyDescent="0.2">
      <c r="A266" s="228" t="s">
        <v>202</v>
      </c>
      <c r="B266" s="229" t="s">
        <v>162</v>
      </c>
      <c r="C266" s="245" t="s">
        <v>163</v>
      </c>
      <c r="D266" s="230"/>
      <c r="E266" s="231"/>
      <c r="F266" s="232"/>
      <c r="G266" s="232">
        <f>SUMIF(AG267:AG268,"&lt;&gt;NOR",G267:G268)</f>
        <v>0</v>
      </c>
      <c r="H266" s="232"/>
      <c r="I266" s="232">
        <f>SUM(I267:I268)</f>
        <v>0</v>
      </c>
      <c r="J266" s="232"/>
      <c r="K266" s="232">
        <f>SUM(K267:K268)</f>
        <v>0</v>
      </c>
      <c r="L266" s="232"/>
      <c r="M266" s="232">
        <f>SUM(M267:M268)</f>
        <v>0</v>
      </c>
      <c r="N266" s="231"/>
      <c r="O266" s="231">
        <f>SUM(O267:O268)</f>
        <v>0</v>
      </c>
      <c r="P266" s="231"/>
      <c r="Q266" s="231">
        <f>SUM(Q267:Q268)</f>
        <v>0</v>
      </c>
      <c r="R266" s="232"/>
      <c r="S266" s="232"/>
      <c r="T266" s="233"/>
      <c r="U266" s="227"/>
      <c r="V266" s="227">
        <f>SUM(V267:V268)</f>
        <v>0</v>
      </c>
      <c r="W266" s="227"/>
      <c r="X266" s="227"/>
      <c r="Y266" s="227"/>
      <c r="AG266" t="s">
        <v>203</v>
      </c>
    </row>
    <row r="267" spans="1:60" ht="33.75" outlineLevel="1" x14ac:dyDescent="0.2">
      <c r="A267" s="235">
        <v>30</v>
      </c>
      <c r="B267" s="236" t="s">
        <v>484</v>
      </c>
      <c r="C267" s="246" t="s">
        <v>485</v>
      </c>
      <c r="D267" s="237" t="s">
        <v>347</v>
      </c>
      <c r="E267" s="238">
        <v>11.074999999999999</v>
      </c>
      <c r="F267" s="239"/>
      <c r="G267" s="240">
        <f>ROUND(E267*F267,2)</f>
        <v>0</v>
      </c>
      <c r="H267" s="239"/>
      <c r="I267" s="240">
        <f>ROUND(E267*H267,2)</f>
        <v>0</v>
      </c>
      <c r="J267" s="239"/>
      <c r="K267" s="240">
        <f>ROUND(E267*J267,2)</f>
        <v>0</v>
      </c>
      <c r="L267" s="240">
        <v>12</v>
      </c>
      <c r="M267" s="240">
        <f>G267*(1+L267/100)</f>
        <v>0</v>
      </c>
      <c r="N267" s="238">
        <v>0</v>
      </c>
      <c r="O267" s="238">
        <f>ROUND(E267*N267,2)</f>
        <v>0</v>
      </c>
      <c r="P267" s="238">
        <v>0</v>
      </c>
      <c r="Q267" s="238">
        <f>ROUND(E267*P267,2)</f>
        <v>0</v>
      </c>
      <c r="R267" s="240"/>
      <c r="S267" s="240" t="s">
        <v>236</v>
      </c>
      <c r="T267" s="241" t="s">
        <v>237</v>
      </c>
      <c r="U267" s="224">
        <v>0</v>
      </c>
      <c r="V267" s="224">
        <f>ROUND(E267*U267,2)</f>
        <v>0</v>
      </c>
      <c r="W267" s="224"/>
      <c r="X267" s="224" t="s">
        <v>238</v>
      </c>
      <c r="Y267" s="224" t="s">
        <v>210</v>
      </c>
      <c r="Z267" s="214"/>
      <c r="AA267" s="214"/>
      <c r="AB267" s="214"/>
      <c r="AC267" s="214"/>
      <c r="AD267" s="214"/>
      <c r="AE267" s="214"/>
      <c r="AF267" s="214"/>
      <c r="AG267" s="214" t="s">
        <v>239</v>
      </c>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2" x14ac:dyDescent="0.2">
      <c r="A268" s="221"/>
      <c r="B268" s="222"/>
      <c r="C268" s="247" t="s">
        <v>486</v>
      </c>
      <c r="D268" s="242"/>
      <c r="E268" s="242"/>
      <c r="F268" s="242"/>
      <c r="G268" s="242"/>
      <c r="H268" s="224"/>
      <c r="I268" s="224"/>
      <c r="J268" s="224"/>
      <c r="K268" s="224"/>
      <c r="L268" s="224"/>
      <c r="M268" s="224"/>
      <c r="N268" s="223"/>
      <c r="O268" s="223"/>
      <c r="P268" s="223"/>
      <c r="Q268" s="223"/>
      <c r="R268" s="224"/>
      <c r="S268" s="224"/>
      <c r="T268" s="224"/>
      <c r="U268" s="224"/>
      <c r="V268" s="224"/>
      <c r="W268" s="224"/>
      <c r="X268" s="224"/>
      <c r="Y268" s="224"/>
      <c r="Z268" s="214"/>
      <c r="AA268" s="214"/>
      <c r="AB268" s="214"/>
      <c r="AC268" s="214"/>
      <c r="AD268" s="214"/>
      <c r="AE268" s="214"/>
      <c r="AF268" s="214"/>
      <c r="AG268" s="214" t="s">
        <v>213</v>
      </c>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x14ac:dyDescent="0.2">
      <c r="A269" s="228" t="s">
        <v>202</v>
      </c>
      <c r="B269" s="229" t="s">
        <v>170</v>
      </c>
      <c r="C269" s="245" t="s">
        <v>171</v>
      </c>
      <c r="D269" s="230"/>
      <c r="E269" s="231"/>
      <c r="F269" s="232"/>
      <c r="G269" s="232">
        <f>SUMIF(AG270:AG357,"&lt;&gt;NOR",G270:G357)</f>
        <v>0</v>
      </c>
      <c r="H269" s="232"/>
      <c r="I269" s="232">
        <f>SUM(I270:I357)</f>
        <v>0</v>
      </c>
      <c r="J269" s="232"/>
      <c r="K269" s="232">
        <f>SUM(K270:K357)</f>
        <v>0</v>
      </c>
      <c r="L269" s="232"/>
      <c r="M269" s="232">
        <f>SUM(M270:M357)</f>
        <v>0</v>
      </c>
      <c r="N269" s="231"/>
      <c r="O269" s="231">
        <f>SUM(O270:O357)</f>
        <v>0.22</v>
      </c>
      <c r="P269" s="231"/>
      <c r="Q269" s="231">
        <f>SUM(Q270:Q357)</f>
        <v>0.01</v>
      </c>
      <c r="R269" s="232"/>
      <c r="S269" s="232"/>
      <c r="T269" s="233"/>
      <c r="U269" s="227"/>
      <c r="V269" s="227">
        <f>SUM(V270:V357)</f>
        <v>0</v>
      </c>
      <c r="W269" s="227"/>
      <c r="X269" s="227"/>
      <c r="Y269" s="227"/>
      <c r="AG269" t="s">
        <v>203</v>
      </c>
    </row>
    <row r="270" spans="1:60" outlineLevel="1" x14ac:dyDescent="0.2">
      <c r="A270" s="235">
        <v>31</v>
      </c>
      <c r="B270" s="236" t="s">
        <v>487</v>
      </c>
      <c r="C270" s="246" t="s">
        <v>488</v>
      </c>
      <c r="D270" s="237" t="s">
        <v>235</v>
      </c>
      <c r="E270" s="238">
        <v>626.80899999999997</v>
      </c>
      <c r="F270" s="239"/>
      <c r="G270" s="240">
        <f>ROUND(E270*F270,2)</f>
        <v>0</v>
      </c>
      <c r="H270" s="239"/>
      <c r="I270" s="240">
        <f>ROUND(E270*H270,2)</f>
        <v>0</v>
      </c>
      <c r="J270" s="239"/>
      <c r="K270" s="240">
        <f>ROUND(E270*J270,2)</f>
        <v>0</v>
      </c>
      <c r="L270" s="240">
        <v>12</v>
      </c>
      <c r="M270" s="240">
        <f>G270*(1+L270/100)</f>
        <v>0</v>
      </c>
      <c r="N270" s="238">
        <v>0</v>
      </c>
      <c r="O270" s="238">
        <f>ROUND(E270*N270,2)</f>
        <v>0</v>
      </c>
      <c r="P270" s="238">
        <v>0</v>
      </c>
      <c r="Q270" s="238">
        <f>ROUND(E270*P270,2)</f>
        <v>0</v>
      </c>
      <c r="R270" s="240"/>
      <c r="S270" s="240" t="s">
        <v>236</v>
      </c>
      <c r="T270" s="241" t="s">
        <v>237</v>
      </c>
      <c r="U270" s="224">
        <v>0</v>
      </c>
      <c r="V270" s="224">
        <f>ROUND(E270*U270,2)</f>
        <v>0</v>
      </c>
      <c r="W270" s="224"/>
      <c r="X270" s="224" t="s">
        <v>238</v>
      </c>
      <c r="Y270" s="224" t="s">
        <v>210</v>
      </c>
      <c r="Z270" s="214"/>
      <c r="AA270" s="214"/>
      <c r="AB270" s="214"/>
      <c r="AC270" s="214"/>
      <c r="AD270" s="214"/>
      <c r="AE270" s="214"/>
      <c r="AF270" s="214"/>
      <c r="AG270" s="214" t="s">
        <v>319</v>
      </c>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2" x14ac:dyDescent="0.2">
      <c r="A271" s="221"/>
      <c r="B271" s="222"/>
      <c r="C271" s="249" t="s">
        <v>489</v>
      </c>
      <c r="D271" s="225"/>
      <c r="E271" s="226"/>
      <c r="F271" s="224"/>
      <c r="G271" s="224"/>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222</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21"/>
      <c r="B272" s="222"/>
      <c r="C272" s="249" t="s">
        <v>490</v>
      </c>
      <c r="D272" s="225"/>
      <c r="E272" s="226"/>
      <c r="F272" s="224"/>
      <c r="G272" s="224"/>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222</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3" x14ac:dyDescent="0.2">
      <c r="A273" s="221"/>
      <c r="B273" s="222"/>
      <c r="C273" s="249" t="s">
        <v>849</v>
      </c>
      <c r="D273" s="225"/>
      <c r="E273" s="226"/>
      <c r="F273" s="224"/>
      <c r="G273" s="224"/>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222</v>
      </c>
      <c r="AH273" s="214">
        <v>0</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3" x14ac:dyDescent="0.2">
      <c r="A274" s="221"/>
      <c r="B274" s="222"/>
      <c r="C274" s="249" t="s">
        <v>492</v>
      </c>
      <c r="D274" s="225"/>
      <c r="E274" s="226"/>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222</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49" t="s">
        <v>850</v>
      </c>
      <c r="D275" s="225"/>
      <c r="E275" s="226"/>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222</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49" t="s">
        <v>494</v>
      </c>
      <c r="D276" s="225"/>
      <c r="E276" s="226"/>
      <c r="F276" s="224"/>
      <c r="G276" s="224"/>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222</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3" x14ac:dyDescent="0.2">
      <c r="A277" s="221"/>
      <c r="B277" s="222"/>
      <c r="C277" s="249" t="s">
        <v>851</v>
      </c>
      <c r="D277" s="225"/>
      <c r="E277" s="226"/>
      <c r="F277" s="224"/>
      <c r="G277" s="224"/>
      <c r="H277" s="224"/>
      <c r="I277" s="224"/>
      <c r="J277" s="224"/>
      <c r="K277" s="224"/>
      <c r="L277" s="224"/>
      <c r="M277" s="224"/>
      <c r="N277" s="223"/>
      <c r="O277" s="223"/>
      <c r="P277" s="223"/>
      <c r="Q277" s="223"/>
      <c r="R277" s="224"/>
      <c r="S277" s="224"/>
      <c r="T277" s="224"/>
      <c r="U277" s="224"/>
      <c r="V277" s="224"/>
      <c r="W277" s="224"/>
      <c r="X277" s="224"/>
      <c r="Y277" s="224"/>
      <c r="Z277" s="214"/>
      <c r="AA277" s="214"/>
      <c r="AB277" s="214"/>
      <c r="AC277" s="214"/>
      <c r="AD277" s="214"/>
      <c r="AE277" s="214"/>
      <c r="AF277" s="214"/>
      <c r="AG277" s="214" t="s">
        <v>222</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3" x14ac:dyDescent="0.2">
      <c r="A278" s="221"/>
      <c r="B278" s="222"/>
      <c r="C278" s="249" t="s">
        <v>496</v>
      </c>
      <c r="D278" s="225"/>
      <c r="E278" s="226"/>
      <c r="F278" s="224"/>
      <c r="G278" s="224"/>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222</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x14ac:dyDescent="0.2">
      <c r="A279" s="221"/>
      <c r="B279" s="222"/>
      <c r="C279" s="249" t="s">
        <v>852</v>
      </c>
      <c r="D279" s="225"/>
      <c r="E279" s="226"/>
      <c r="F279" s="224"/>
      <c r="G279" s="224"/>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222</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3" x14ac:dyDescent="0.2">
      <c r="A280" s="221"/>
      <c r="B280" s="222"/>
      <c r="C280" s="249" t="s">
        <v>498</v>
      </c>
      <c r="D280" s="225"/>
      <c r="E280" s="226"/>
      <c r="F280" s="224"/>
      <c r="G280" s="224"/>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222</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3" x14ac:dyDescent="0.2">
      <c r="A281" s="221"/>
      <c r="B281" s="222"/>
      <c r="C281" s="249" t="s">
        <v>853</v>
      </c>
      <c r="D281" s="225"/>
      <c r="E281" s="226"/>
      <c r="F281" s="224"/>
      <c r="G281" s="224"/>
      <c r="H281" s="224"/>
      <c r="I281" s="224"/>
      <c r="J281" s="224"/>
      <c r="K281" s="224"/>
      <c r="L281" s="224"/>
      <c r="M281" s="224"/>
      <c r="N281" s="223"/>
      <c r="O281" s="223"/>
      <c r="P281" s="223"/>
      <c r="Q281" s="223"/>
      <c r="R281" s="224"/>
      <c r="S281" s="224"/>
      <c r="T281" s="224"/>
      <c r="U281" s="224"/>
      <c r="V281" s="224"/>
      <c r="W281" s="224"/>
      <c r="X281" s="224"/>
      <c r="Y281" s="224"/>
      <c r="Z281" s="214"/>
      <c r="AA281" s="214"/>
      <c r="AB281" s="214"/>
      <c r="AC281" s="214"/>
      <c r="AD281" s="214"/>
      <c r="AE281" s="214"/>
      <c r="AF281" s="214"/>
      <c r="AG281" s="214" t="s">
        <v>222</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3" x14ac:dyDescent="0.2">
      <c r="A282" s="221"/>
      <c r="B282" s="222"/>
      <c r="C282" s="249" t="s">
        <v>500</v>
      </c>
      <c r="D282" s="225"/>
      <c r="E282" s="226"/>
      <c r="F282" s="224"/>
      <c r="G282" s="224"/>
      <c r="H282" s="224"/>
      <c r="I282" s="224"/>
      <c r="J282" s="224"/>
      <c r="K282" s="224"/>
      <c r="L282" s="224"/>
      <c r="M282" s="224"/>
      <c r="N282" s="223"/>
      <c r="O282" s="223"/>
      <c r="P282" s="223"/>
      <c r="Q282" s="223"/>
      <c r="R282" s="224"/>
      <c r="S282" s="224"/>
      <c r="T282" s="224"/>
      <c r="U282" s="224"/>
      <c r="V282" s="224"/>
      <c r="W282" s="224"/>
      <c r="X282" s="224"/>
      <c r="Y282" s="224"/>
      <c r="Z282" s="214"/>
      <c r="AA282" s="214"/>
      <c r="AB282" s="214"/>
      <c r="AC282" s="214"/>
      <c r="AD282" s="214"/>
      <c r="AE282" s="214"/>
      <c r="AF282" s="214"/>
      <c r="AG282" s="214" t="s">
        <v>222</v>
      </c>
      <c r="AH282" s="214">
        <v>0</v>
      </c>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3" x14ac:dyDescent="0.2">
      <c r="A283" s="221"/>
      <c r="B283" s="222"/>
      <c r="C283" s="249" t="s">
        <v>854</v>
      </c>
      <c r="D283" s="225"/>
      <c r="E283" s="226"/>
      <c r="F283" s="224"/>
      <c r="G283" s="224"/>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222</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3" x14ac:dyDescent="0.2">
      <c r="A284" s="221"/>
      <c r="B284" s="222"/>
      <c r="C284" s="249" t="s">
        <v>502</v>
      </c>
      <c r="D284" s="225"/>
      <c r="E284" s="226"/>
      <c r="F284" s="224"/>
      <c r="G284" s="224"/>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222</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3" x14ac:dyDescent="0.2">
      <c r="A285" s="221"/>
      <c r="B285" s="222"/>
      <c r="C285" s="249" t="s">
        <v>855</v>
      </c>
      <c r="D285" s="225"/>
      <c r="E285" s="226"/>
      <c r="F285" s="224"/>
      <c r="G285" s="224"/>
      <c r="H285" s="224"/>
      <c r="I285" s="224"/>
      <c r="J285" s="224"/>
      <c r="K285" s="224"/>
      <c r="L285" s="224"/>
      <c r="M285" s="224"/>
      <c r="N285" s="223"/>
      <c r="O285" s="223"/>
      <c r="P285" s="223"/>
      <c r="Q285" s="223"/>
      <c r="R285" s="224"/>
      <c r="S285" s="224"/>
      <c r="T285" s="224"/>
      <c r="U285" s="224"/>
      <c r="V285" s="224"/>
      <c r="W285" s="224"/>
      <c r="X285" s="224"/>
      <c r="Y285" s="224"/>
      <c r="Z285" s="214"/>
      <c r="AA285" s="214"/>
      <c r="AB285" s="214"/>
      <c r="AC285" s="214"/>
      <c r="AD285" s="214"/>
      <c r="AE285" s="214"/>
      <c r="AF285" s="214"/>
      <c r="AG285" s="214" t="s">
        <v>222</v>
      </c>
      <c r="AH285" s="214">
        <v>0</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x14ac:dyDescent="0.2">
      <c r="A286" s="221"/>
      <c r="B286" s="222"/>
      <c r="C286" s="249" t="s">
        <v>504</v>
      </c>
      <c r="D286" s="225"/>
      <c r="E286" s="226"/>
      <c r="F286" s="224"/>
      <c r="G286" s="22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222</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3" x14ac:dyDescent="0.2">
      <c r="A287" s="221"/>
      <c r="B287" s="222"/>
      <c r="C287" s="249" t="s">
        <v>714</v>
      </c>
      <c r="D287" s="225"/>
      <c r="E287" s="226"/>
      <c r="F287" s="224"/>
      <c r="G287" s="224"/>
      <c r="H287" s="224"/>
      <c r="I287" s="224"/>
      <c r="J287" s="224"/>
      <c r="K287" s="224"/>
      <c r="L287" s="224"/>
      <c r="M287" s="224"/>
      <c r="N287" s="223"/>
      <c r="O287" s="223"/>
      <c r="P287" s="223"/>
      <c r="Q287" s="223"/>
      <c r="R287" s="224"/>
      <c r="S287" s="224"/>
      <c r="T287" s="224"/>
      <c r="U287" s="224"/>
      <c r="V287" s="224"/>
      <c r="W287" s="224"/>
      <c r="X287" s="224"/>
      <c r="Y287" s="224"/>
      <c r="Z287" s="214"/>
      <c r="AA287" s="214"/>
      <c r="AB287" s="214"/>
      <c r="AC287" s="214"/>
      <c r="AD287" s="214"/>
      <c r="AE287" s="214"/>
      <c r="AF287" s="214"/>
      <c r="AG287" s="214" t="s">
        <v>222</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x14ac:dyDescent="0.2">
      <c r="A288" s="221"/>
      <c r="B288" s="222"/>
      <c r="C288" s="249" t="s">
        <v>359</v>
      </c>
      <c r="D288" s="225"/>
      <c r="E288" s="226"/>
      <c r="F288" s="224"/>
      <c r="G288" s="224"/>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222</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49" t="s">
        <v>665</v>
      </c>
      <c r="D289" s="225"/>
      <c r="E289" s="226"/>
      <c r="F289" s="224"/>
      <c r="G289" s="224"/>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222</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3" x14ac:dyDescent="0.2">
      <c r="A290" s="221"/>
      <c r="B290" s="222"/>
      <c r="C290" s="249" t="s">
        <v>362</v>
      </c>
      <c r="D290" s="225"/>
      <c r="E290" s="226"/>
      <c r="F290" s="224"/>
      <c r="G290" s="224"/>
      <c r="H290" s="224"/>
      <c r="I290" s="224"/>
      <c r="J290" s="224"/>
      <c r="K290" s="224"/>
      <c r="L290" s="224"/>
      <c r="M290" s="224"/>
      <c r="N290" s="223"/>
      <c r="O290" s="223"/>
      <c r="P290" s="223"/>
      <c r="Q290" s="223"/>
      <c r="R290" s="224"/>
      <c r="S290" s="224"/>
      <c r="T290" s="224"/>
      <c r="U290" s="224"/>
      <c r="V290" s="224"/>
      <c r="W290" s="224"/>
      <c r="X290" s="224"/>
      <c r="Y290" s="224"/>
      <c r="Z290" s="214"/>
      <c r="AA290" s="214"/>
      <c r="AB290" s="214"/>
      <c r="AC290" s="214"/>
      <c r="AD290" s="214"/>
      <c r="AE290" s="214"/>
      <c r="AF290" s="214"/>
      <c r="AG290" s="214" t="s">
        <v>222</v>
      </c>
      <c r="AH290" s="214">
        <v>0</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3" x14ac:dyDescent="0.2">
      <c r="A291" s="221"/>
      <c r="B291" s="222"/>
      <c r="C291" s="249" t="s">
        <v>288</v>
      </c>
      <c r="D291" s="225"/>
      <c r="E291" s="226"/>
      <c r="F291" s="224"/>
      <c r="G291" s="224"/>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222</v>
      </c>
      <c r="AH291" s="214">
        <v>0</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3" x14ac:dyDescent="0.2">
      <c r="A292" s="221"/>
      <c r="B292" s="222"/>
      <c r="C292" s="249" t="s">
        <v>363</v>
      </c>
      <c r="D292" s="225"/>
      <c r="E292" s="226"/>
      <c r="F292" s="224"/>
      <c r="G292" s="224"/>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222</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x14ac:dyDescent="0.2">
      <c r="A293" s="221"/>
      <c r="B293" s="222"/>
      <c r="C293" s="249" t="s">
        <v>829</v>
      </c>
      <c r="D293" s="225"/>
      <c r="E293" s="226"/>
      <c r="F293" s="224"/>
      <c r="G293" s="224"/>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222</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3" x14ac:dyDescent="0.2">
      <c r="A294" s="221"/>
      <c r="B294" s="222"/>
      <c r="C294" s="249" t="s">
        <v>368</v>
      </c>
      <c r="D294" s="225"/>
      <c r="E294" s="226"/>
      <c r="F294" s="224"/>
      <c r="G294" s="224"/>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222</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3" x14ac:dyDescent="0.2">
      <c r="A295" s="221"/>
      <c r="B295" s="222"/>
      <c r="C295" s="249" t="s">
        <v>830</v>
      </c>
      <c r="D295" s="225"/>
      <c r="E295" s="226"/>
      <c r="F295" s="224"/>
      <c r="G295" s="224"/>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222</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3" x14ac:dyDescent="0.2">
      <c r="A296" s="221"/>
      <c r="B296" s="222"/>
      <c r="C296" s="249" t="s">
        <v>367</v>
      </c>
      <c r="D296" s="225"/>
      <c r="E296" s="226"/>
      <c r="F296" s="224"/>
      <c r="G296" s="224"/>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222</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3" x14ac:dyDescent="0.2">
      <c r="A297" s="221"/>
      <c r="B297" s="222"/>
      <c r="C297" s="249" t="s">
        <v>831</v>
      </c>
      <c r="D297" s="225"/>
      <c r="E297" s="226"/>
      <c r="F297" s="224"/>
      <c r="G297" s="224"/>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222</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3" x14ac:dyDescent="0.2">
      <c r="A298" s="221"/>
      <c r="B298" s="222"/>
      <c r="C298" s="249" t="s">
        <v>367</v>
      </c>
      <c r="D298" s="225"/>
      <c r="E298" s="226"/>
      <c r="F298" s="224"/>
      <c r="G298" s="224"/>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222</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3" x14ac:dyDescent="0.2">
      <c r="A299" s="221"/>
      <c r="B299" s="222"/>
      <c r="C299" s="249" t="s">
        <v>832</v>
      </c>
      <c r="D299" s="225"/>
      <c r="E299" s="226"/>
      <c r="F299" s="224"/>
      <c r="G299" s="224"/>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222</v>
      </c>
      <c r="AH299" s="214">
        <v>0</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3" x14ac:dyDescent="0.2">
      <c r="A300" s="221"/>
      <c r="B300" s="222"/>
      <c r="C300" s="249" t="s">
        <v>364</v>
      </c>
      <c r="D300" s="225"/>
      <c r="E300" s="226"/>
      <c r="F300" s="224"/>
      <c r="G300" s="224"/>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222</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3" x14ac:dyDescent="0.2">
      <c r="A301" s="221"/>
      <c r="B301" s="222"/>
      <c r="C301" s="249" t="s">
        <v>833</v>
      </c>
      <c r="D301" s="225"/>
      <c r="E301" s="226"/>
      <c r="F301" s="224"/>
      <c r="G301" s="224"/>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222</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3" x14ac:dyDescent="0.2">
      <c r="A302" s="221"/>
      <c r="B302" s="222"/>
      <c r="C302" s="249" t="s">
        <v>364</v>
      </c>
      <c r="D302" s="225"/>
      <c r="E302" s="226"/>
      <c r="F302" s="224"/>
      <c r="G302" s="224"/>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222</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3" x14ac:dyDescent="0.2">
      <c r="A303" s="221"/>
      <c r="B303" s="222"/>
      <c r="C303" s="249" t="s">
        <v>834</v>
      </c>
      <c r="D303" s="225"/>
      <c r="E303" s="226"/>
      <c r="F303" s="224"/>
      <c r="G303" s="224"/>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222</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3" x14ac:dyDescent="0.2">
      <c r="A304" s="221"/>
      <c r="B304" s="222"/>
      <c r="C304" s="249" t="s">
        <v>369</v>
      </c>
      <c r="D304" s="225"/>
      <c r="E304" s="226"/>
      <c r="F304" s="224"/>
      <c r="G304" s="224"/>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222</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3" x14ac:dyDescent="0.2">
      <c r="A305" s="221"/>
      <c r="B305" s="222"/>
      <c r="C305" s="249" t="s">
        <v>835</v>
      </c>
      <c r="D305" s="225"/>
      <c r="E305" s="226"/>
      <c r="F305" s="224"/>
      <c r="G305" s="224"/>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222</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3" x14ac:dyDescent="0.2">
      <c r="A306" s="221"/>
      <c r="B306" s="222"/>
      <c r="C306" s="249" t="s">
        <v>370</v>
      </c>
      <c r="D306" s="225"/>
      <c r="E306" s="226"/>
      <c r="F306" s="224"/>
      <c r="G306" s="22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222</v>
      </c>
      <c r="AH306" s="214">
        <v>0</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3" x14ac:dyDescent="0.2">
      <c r="A307" s="221"/>
      <c r="B307" s="222"/>
      <c r="C307" s="249" t="s">
        <v>836</v>
      </c>
      <c r="D307" s="225"/>
      <c r="E307" s="226"/>
      <c r="F307" s="224"/>
      <c r="G307" s="224"/>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222</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21"/>
      <c r="B308" s="222"/>
      <c r="C308" s="249" t="s">
        <v>812</v>
      </c>
      <c r="D308" s="225"/>
      <c r="E308" s="226"/>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222</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49" t="s">
        <v>837</v>
      </c>
      <c r="D309" s="225"/>
      <c r="E309" s="226"/>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222</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49" t="s">
        <v>504</v>
      </c>
      <c r="D310" s="225"/>
      <c r="E310" s="226"/>
      <c r="F310" s="224"/>
      <c r="G310" s="224"/>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222</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49" t="s">
        <v>856</v>
      </c>
      <c r="D311" s="225"/>
      <c r="E311" s="226">
        <v>626.80999999999995</v>
      </c>
      <c r="F311" s="224"/>
      <c r="G311" s="224"/>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222</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1" x14ac:dyDescent="0.2">
      <c r="A312" s="235">
        <v>32</v>
      </c>
      <c r="B312" s="236" t="s">
        <v>507</v>
      </c>
      <c r="C312" s="246" t="s">
        <v>508</v>
      </c>
      <c r="D312" s="237" t="s">
        <v>235</v>
      </c>
      <c r="E312" s="238">
        <v>425.56</v>
      </c>
      <c r="F312" s="239"/>
      <c r="G312" s="240">
        <f>ROUND(E312*F312,2)</f>
        <v>0</v>
      </c>
      <c r="H312" s="239"/>
      <c r="I312" s="240">
        <f>ROUND(E312*H312,2)</f>
        <v>0</v>
      </c>
      <c r="J312" s="239"/>
      <c r="K312" s="240">
        <f>ROUND(E312*J312,2)</f>
        <v>0</v>
      </c>
      <c r="L312" s="240">
        <v>12</v>
      </c>
      <c r="M312" s="240">
        <f>G312*(1+L312/100)</f>
        <v>0</v>
      </c>
      <c r="N312" s="238">
        <v>0</v>
      </c>
      <c r="O312" s="238">
        <f>ROUND(E312*N312,2)</f>
        <v>0</v>
      </c>
      <c r="P312" s="238">
        <v>3.0000000000000001E-5</v>
      </c>
      <c r="Q312" s="238">
        <f>ROUND(E312*P312,2)</f>
        <v>0.01</v>
      </c>
      <c r="R312" s="240"/>
      <c r="S312" s="240" t="s">
        <v>236</v>
      </c>
      <c r="T312" s="241" t="s">
        <v>237</v>
      </c>
      <c r="U312" s="224">
        <v>0</v>
      </c>
      <c r="V312" s="224">
        <f>ROUND(E312*U312,2)</f>
        <v>0</v>
      </c>
      <c r="W312" s="224"/>
      <c r="X312" s="224" t="s">
        <v>238</v>
      </c>
      <c r="Y312" s="224" t="s">
        <v>210</v>
      </c>
      <c r="Z312" s="214"/>
      <c r="AA312" s="214"/>
      <c r="AB312" s="214"/>
      <c r="AC312" s="214"/>
      <c r="AD312" s="214"/>
      <c r="AE312" s="214"/>
      <c r="AF312" s="214"/>
      <c r="AG312" s="214" t="s">
        <v>319</v>
      </c>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2" x14ac:dyDescent="0.2">
      <c r="A313" s="221"/>
      <c r="B313" s="222"/>
      <c r="C313" s="249" t="s">
        <v>509</v>
      </c>
      <c r="D313" s="225"/>
      <c r="E313" s="226"/>
      <c r="F313" s="224"/>
      <c r="G313" s="224"/>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222</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49" t="s">
        <v>490</v>
      </c>
      <c r="D314" s="225"/>
      <c r="E314" s="226"/>
      <c r="F314" s="224"/>
      <c r="G314" s="224"/>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222</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x14ac:dyDescent="0.2">
      <c r="A315" s="221"/>
      <c r="B315" s="222"/>
      <c r="C315" s="249" t="s">
        <v>849</v>
      </c>
      <c r="D315" s="225"/>
      <c r="E315" s="226"/>
      <c r="F315" s="224"/>
      <c r="G315" s="224"/>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222</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3" x14ac:dyDescent="0.2">
      <c r="A316" s="221"/>
      <c r="B316" s="222"/>
      <c r="C316" s="249" t="s">
        <v>492</v>
      </c>
      <c r="D316" s="225"/>
      <c r="E316" s="226"/>
      <c r="F316" s="224"/>
      <c r="G316" s="224"/>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222</v>
      </c>
      <c r="AH316" s="214">
        <v>0</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3" x14ac:dyDescent="0.2">
      <c r="A317" s="221"/>
      <c r="B317" s="222"/>
      <c r="C317" s="249" t="s">
        <v>850</v>
      </c>
      <c r="D317" s="225"/>
      <c r="E317" s="226"/>
      <c r="F317" s="224"/>
      <c r="G317" s="22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222</v>
      </c>
      <c r="AH317" s="214">
        <v>0</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3" x14ac:dyDescent="0.2">
      <c r="A318" s="221"/>
      <c r="B318" s="222"/>
      <c r="C318" s="249" t="s">
        <v>494</v>
      </c>
      <c r="D318" s="225"/>
      <c r="E318" s="226"/>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222</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49" t="s">
        <v>851</v>
      </c>
      <c r="D319" s="225"/>
      <c r="E319" s="226"/>
      <c r="F319" s="224"/>
      <c r="G319" s="224"/>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222</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49" t="s">
        <v>496</v>
      </c>
      <c r="D320" s="225"/>
      <c r="E320" s="226"/>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222</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21"/>
      <c r="B321" s="222"/>
      <c r="C321" s="249" t="s">
        <v>852</v>
      </c>
      <c r="D321" s="225"/>
      <c r="E321" s="226"/>
      <c r="F321" s="224"/>
      <c r="G321" s="224"/>
      <c r="H321" s="224"/>
      <c r="I321" s="224"/>
      <c r="J321" s="224"/>
      <c r="K321" s="224"/>
      <c r="L321" s="224"/>
      <c r="M321" s="224"/>
      <c r="N321" s="223"/>
      <c r="O321" s="223"/>
      <c r="P321" s="223"/>
      <c r="Q321" s="223"/>
      <c r="R321" s="224"/>
      <c r="S321" s="224"/>
      <c r="T321" s="224"/>
      <c r="U321" s="224"/>
      <c r="V321" s="224"/>
      <c r="W321" s="224"/>
      <c r="X321" s="224"/>
      <c r="Y321" s="224"/>
      <c r="Z321" s="214"/>
      <c r="AA321" s="214"/>
      <c r="AB321" s="214"/>
      <c r="AC321" s="214"/>
      <c r="AD321" s="214"/>
      <c r="AE321" s="214"/>
      <c r="AF321" s="214"/>
      <c r="AG321" s="214" t="s">
        <v>222</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49" t="s">
        <v>498</v>
      </c>
      <c r="D322" s="225"/>
      <c r="E322" s="226"/>
      <c r="F322" s="224"/>
      <c r="G322" s="224"/>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222</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3" x14ac:dyDescent="0.2">
      <c r="A323" s="221"/>
      <c r="B323" s="222"/>
      <c r="C323" s="249" t="s">
        <v>853</v>
      </c>
      <c r="D323" s="225"/>
      <c r="E323" s="226"/>
      <c r="F323" s="224"/>
      <c r="G323" s="224"/>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222</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x14ac:dyDescent="0.2">
      <c r="A324" s="221"/>
      <c r="B324" s="222"/>
      <c r="C324" s="249" t="s">
        <v>500</v>
      </c>
      <c r="D324" s="225"/>
      <c r="E324" s="226"/>
      <c r="F324" s="224"/>
      <c r="G324" s="22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222</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49" t="s">
        <v>854</v>
      </c>
      <c r="D325" s="225"/>
      <c r="E325" s="226"/>
      <c r="F325" s="224"/>
      <c r="G325" s="224"/>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222</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x14ac:dyDescent="0.2">
      <c r="A326" s="221"/>
      <c r="B326" s="222"/>
      <c r="C326" s="249" t="s">
        <v>502</v>
      </c>
      <c r="D326" s="225"/>
      <c r="E326" s="226"/>
      <c r="F326" s="224"/>
      <c r="G326" s="224"/>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222</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49" t="s">
        <v>855</v>
      </c>
      <c r="D327" s="225"/>
      <c r="E327" s="226"/>
      <c r="F327" s="224"/>
      <c r="G327" s="224"/>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222</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x14ac:dyDescent="0.2">
      <c r="A328" s="221"/>
      <c r="B328" s="222"/>
      <c r="C328" s="249" t="s">
        <v>857</v>
      </c>
      <c r="D328" s="225"/>
      <c r="E328" s="226">
        <v>425.56</v>
      </c>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222</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1" x14ac:dyDescent="0.2">
      <c r="A329" s="235">
        <v>33</v>
      </c>
      <c r="B329" s="236" t="s">
        <v>518</v>
      </c>
      <c r="C329" s="246" t="s">
        <v>519</v>
      </c>
      <c r="D329" s="237" t="s">
        <v>235</v>
      </c>
      <c r="E329" s="238">
        <v>468.11599999999999</v>
      </c>
      <c r="F329" s="239"/>
      <c r="G329" s="240">
        <f>ROUND(E329*F329,2)</f>
        <v>0</v>
      </c>
      <c r="H329" s="239"/>
      <c r="I329" s="240">
        <f>ROUND(E329*H329,2)</f>
        <v>0</v>
      </c>
      <c r="J329" s="239"/>
      <c r="K329" s="240">
        <f>ROUND(E329*J329,2)</f>
        <v>0</v>
      </c>
      <c r="L329" s="240">
        <v>12</v>
      </c>
      <c r="M329" s="240">
        <f>G329*(1+L329/100)</f>
        <v>0</v>
      </c>
      <c r="N329" s="238">
        <v>0</v>
      </c>
      <c r="O329" s="238">
        <f>ROUND(E329*N329,2)</f>
        <v>0</v>
      </c>
      <c r="P329" s="238">
        <v>0</v>
      </c>
      <c r="Q329" s="238">
        <f>ROUND(E329*P329,2)</f>
        <v>0</v>
      </c>
      <c r="R329" s="240"/>
      <c r="S329" s="240" t="s">
        <v>236</v>
      </c>
      <c r="T329" s="241" t="s">
        <v>237</v>
      </c>
      <c r="U329" s="224">
        <v>0</v>
      </c>
      <c r="V329" s="224">
        <f>ROUND(E329*U329,2)</f>
        <v>0</v>
      </c>
      <c r="W329" s="224"/>
      <c r="X329" s="224" t="s">
        <v>408</v>
      </c>
      <c r="Y329" s="224" t="s">
        <v>210</v>
      </c>
      <c r="Z329" s="214"/>
      <c r="AA329" s="214"/>
      <c r="AB329" s="214"/>
      <c r="AC329" s="214"/>
      <c r="AD329" s="214"/>
      <c r="AE329" s="214"/>
      <c r="AF329" s="214"/>
      <c r="AG329" s="214" t="s">
        <v>409</v>
      </c>
      <c r="AH329" s="214"/>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2" x14ac:dyDescent="0.2">
      <c r="A330" s="221"/>
      <c r="B330" s="222"/>
      <c r="C330" s="249" t="s">
        <v>858</v>
      </c>
      <c r="D330" s="225"/>
      <c r="E330" s="226"/>
      <c r="F330" s="224"/>
      <c r="G330" s="224"/>
      <c r="H330" s="224"/>
      <c r="I330" s="224"/>
      <c r="J330" s="224"/>
      <c r="K330" s="224"/>
      <c r="L330" s="224"/>
      <c r="M330" s="224"/>
      <c r="N330" s="223"/>
      <c r="O330" s="223"/>
      <c r="P330" s="223"/>
      <c r="Q330" s="223"/>
      <c r="R330" s="224"/>
      <c r="S330" s="224"/>
      <c r="T330" s="224"/>
      <c r="U330" s="224"/>
      <c r="V330" s="224"/>
      <c r="W330" s="224"/>
      <c r="X330" s="224"/>
      <c r="Y330" s="224"/>
      <c r="Z330" s="214"/>
      <c r="AA330" s="214"/>
      <c r="AB330" s="214"/>
      <c r="AC330" s="214"/>
      <c r="AD330" s="214"/>
      <c r="AE330" s="214"/>
      <c r="AF330" s="214"/>
      <c r="AG330" s="214" t="s">
        <v>222</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3" x14ac:dyDescent="0.2">
      <c r="A331" s="221"/>
      <c r="B331" s="222"/>
      <c r="C331" s="249" t="s">
        <v>859</v>
      </c>
      <c r="D331" s="225"/>
      <c r="E331" s="226">
        <v>468.12</v>
      </c>
      <c r="F331" s="224"/>
      <c r="G331" s="224"/>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222</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ht="22.5" outlineLevel="1" x14ac:dyDescent="0.2">
      <c r="A332" s="235">
        <v>34</v>
      </c>
      <c r="B332" s="236" t="s">
        <v>522</v>
      </c>
      <c r="C332" s="246" t="s">
        <v>523</v>
      </c>
      <c r="D332" s="237" t="s">
        <v>235</v>
      </c>
      <c r="E332" s="238">
        <v>201.249</v>
      </c>
      <c r="F332" s="239"/>
      <c r="G332" s="240">
        <f>ROUND(E332*F332,2)</f>
        <v>0</v>
      </c>
      <c r="H332" s="239"/>
      <c r="I332" s="240">
        <f>ROUND(E332*H332,2)</f>
        <v>0</v>
      </c>
      <c r="J332" s="239"/>
      <c r="K332" s="240">
        <f>ROUND(E332*J332,2)</f>
        <v>0</v>
      </c>
      <c r="L332" s="240">
        <v>12</v>
      </c>
      <c r="M332" s="240">
        <f>G332*(1+L332/100)</f>
        <v>0</v>
      </c>
      <c r="N332" s="238">
        <v>2.0000000000000001E-4</v>
      </c>
      <c r="O332" s="238">
        <f>ROUND(E332*N332,2)</f>
        <v>0.04</v>
      </c>
      <c r="P332" s="238">
        <v>0</v>
      </c>
      <c r="Q332" s="238">
        <f>ROUND(E332*P332,2)</f>
        <v>0</v>
      </c>
      <c r="R332" s="240"/>
      <c r="S332" s="240" t="s">
        <v>236</v>
      </c>
      <c r="T332" s="241" t="s">
        <v>237</v>
      </c>
      <c r="U332" s="224">
        <v>0</v>
      </c>
      <c r="V332" s="224">
        <f>ROUND(E332*U332,2)</f>
        <v>0</v>
      </c>
      <c r="W332" s="224"/>
      <c r="X332" s="224" t="s">
        <v>238</v>
      </c>
      <c r="Y332" s="224" t="s">
        <v>210</v>
      </c>
      <c r="Z332" s="214"/>
      <c r="AA332" s="214"/>
      <c r="AB332" s="214"/>
      <c r="AC332" s="214"/>
      <c r="AD332" s="214"/>
      <c r="AE332" s="214"/>
      <c r="AF332" s="214"/>
      <c r="AG332" s="214" t="s">
        <v>319</v>
      </c>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2" x14ac:dyDescent="0.2">
      <c r="A333" s="221"/>
      <c r="B333" s="222"/>
      <c r="C333" s="249" t="s">
        <v>524</v>
      </c>
      <c r="D333" s="225"/>
      <c r="E333" s="226"/>
      <c r="F333" s="224"/>
      <c r="G333" s="224"/>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222</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3" x14ac:dyDescent="0.2">
      <c r="A334" s="221"/>
      <c r="B334" s="222"/>
      <c r="C334" s="249" t="s">
        <v>359</v>
      </c>
      <c r="D334" s="225"/>
      <c r="E334" s="226"/>
      <c r="F334" s="224"/>
      <c r="G334" s="224"/>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222</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21"/>
      <c r="B335" s="222"/>
      <c r="C335" s="249" t="s">
        <v>665</v>
      </c>
      <c r="D335" s="225"/>
      <c r="E335" s="226"/>
      <c r="F335" s="224"/>
      <c r="G335" s="224"/>
      <c r="H335" s="224"/>
      <c r="I335" s="224"/>
      <c r="J335" s="224"/>
      <c r="K335" s="224"/>
      <c r="L335" s="224"/>
      <c r="M335" s="224"/>
      <c r="N335" s="223"/>
      <c r="O335" s="223"/>
      <c r="P335" s="223"/>
      <c r="Q335" s="223"/>
      <c r="R335" s="224"/>
      <c r="S335" s="224"/>
      <c r="T335" s="224"/>
      <c r="U335" s="224"/>
      <c r="V335" s="224"/>
      <c r="W335" s="224"/>
      <c r="X335" s="224"/>
      <c r="Y335" s="224"/>
      <c r="Z335" s="214"/>
      <c r="AA335" s="214"/>
      <c r="AB335" s="214"/>
      <c r="AC335" s="214"/>
      <c r="AD335" s="214"/>
      <c r="AE335" s="214"/>
      <c r="AF335" s="214"/>
      <c r="AG335" s="214" t="s">
        <v>222</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49" t="s">
        <v>362</v>
      </c>
      <c r="D336" s="225"/>
      <c r="E336" s="226"/>
      <c r="F336" s="224"/>
      <c r="G336" s="224"/>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222</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49" t="s">
        <v>288</v>
      </c>
      <c r="D337" s="225"/>
      <c r="E337" s="226"/>
      <c r="F337" s="224"/>
      <c r="G337" s="224"/>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222</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3" x14ac:dyDescent="0.2">
      <c r="A338" s="221"/>
      <c r="B338" s="222"/>
      <c r="C338" s="249" t="s">
        <v>363</v>
      </c>
      <c r="D338" s="225"/>
      <c r="E338" s="226"/>
      <c r="F338" s="224"/>
      <c r="G338" s="224"/>
      <c r="H338" s="224"/>
      <c r="I338" s="224"/>
      <c r="J338" s="224"/>
      <c r="K338" s="224"/>
      <c r="L338" s="224"/>
      <c r="M338" s="224"/>
      <c r="N338" s="223"/>
      <c r="O338" s="223"/>
      <c r="P338" s="223"/>
      <c r="Q338" s="223"/>
      <c r="R338" s="224"/>
      <c r="S338" s="224"/>
      <c r="T338" s="224"/>
      <c r="U338" s="224"/>
      <c r="V338" s="224"/>
      <c r="W338" s="224"/>
      <c r="X338" s="224"/>
      <c r="Y338" s="224"/>
      <c r="Z338" s="214"/>
      <c r="AA338" s="214"/>
      <c r="AB338" s="214"/>
      <c r="AC338" s="214"/>
      <c r="AD338" s="214"/>
      <c r="AE338" s="214"/>
      <c r="AF338" s="214"/>
      <c r="AG338" s="214" t="s">
        <v>222</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3" x14ac:dyDescent="0.2">
      <c r="A339" s="221"/>
      <c r="B339" s="222"/>
      <c r="C339" s="249" t="s">
        <v>829</v>
      </c>
      <c r="D339" s="225"/>
      <c r="E339" s="226"/>
      <c r="F339" s="224"/>
      <c r="G339" s="224"/>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222</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49" t="s">
        <v>368</v>
      </c>
      <c r="D340" s="225"/>
      <c r="E340" s="226"/>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222</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49" t="s">
        <v>830</v>
      </c>
      <c r="D341" s="225"/>
      <c r="E341" s="226"/>
      <c r="F341" s="224"/>
      <c r="G341" s="224"/>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222</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3" x14ac:dyDescent="0.2">
      <c r="A342" s="221"/>
      <c r="B342" s="222"/>
      <c r="C342" s="249" t="s">
        <v>367</v>
      </c>
      <c r="D342" s="225"/>
      <c r="E342" s="226"/>
      <c r="F342" s="224"/>
      <c r="G342" s="224"/>
      <c r="H342" s="224"/>
      <c r="I342" s="224"/>
      <c r="J342" s="224"/>
      <c r="K342" s="224"/>
      <c r="L342" s="224"/>
      <c r="M342" s="224"/>
      <c r="N342" s="223"/>
      <c r="O342" s="223"/>
      <c r="P342" s="223"/>
      <c r="Q342" s="223"/>
      <c r="R342" s="224"/>
      <c r="S342" s="224"/>
      <c r="T342" s="224"/>
      <c r="U342" s="224"/>
      <c r="V342" s="224"/>
      <c r="W342" s="224"/>
      <c r="X342" s="224"/>
      <c r="Y342" s="224"/>
      <c r="Z342" s="214"/>
      <c r="AA342" s="214"/>
      <c r="AB342" s="214"/>
      <c r="AC342" s="214"/>
      <c r="AD342" s="214"/>
      <c r="AE342" s="214"/>
      <c r="AF342" s="214"/>
      <c r="AG342" s="214" t="s">
        <v>222</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3" x14ac:dyDescent="0.2">
      <c r="A343" s="221"/>
      <c r="B343" s="222"/>
      <c r="C343" s="249" t="s">
        <v>831</v>
      </c>
      <c r="D343" s="225"/>
      <c r="E343" s="226"/>
      <c r="F343" s="224"/>
      <c r="G343" s="224"/>
      <c r="H343" s="224"/>
      <c r="I343" s="224"/>
      <c r="J343" s="224"/>
      <c r="K343" s="224"/>
      <c r="L343" s="224"/>
      <c r="M343" s="224"/>
      <c r="N343" s="223"/>
      <c r="O343" s="223"/>
      <c r="P343" s="223"/>
      <c r="Q343" s="223"/>
      <c r="R343" s="224"/>
      <c r="S343" s="224"/>
      <c r="T343" s="224"/>
      <c r="U343" s="224"/>
      <c r="V343" s="224"/>
      <c r="W343" s="224"/>
      <c r="X343" s="224"/>
      <c r="Y343" s="224"/>
      <c r="Z343" s="214"/>
      <c r="AA343" s="214"/>
      <c r="AB343" s="214"/>
      <c r="AC343" s="214"/>
      <c r="AD343" s="214"/>
      <c r="AE343" s="214"/>
      <c r="AF343" s="214"/>
      <c r="AG343" s="214" t="s">
        <v>222</v>
      </c>
      <c r="AH343" s="214">
        <v>0</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3" x14ac:dyDescent="0.2">
      <c r="A344" s="221"/>
      <c r="B344" s="222"/>
      <c r="C344" s="249" t="s">
        <v>367</v>
      </c>
      <c r="D344" s="225"/>
      <c r="E344" s="226"/>
      <c r="F344" s="224"/>
      <c r="G344" s="224"/>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222</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3" x14ac:dyDescent="0.2">
      <c r="A345" s="221"/>
      <c r="B345" s="222"/>
      <c r="C345" s="249" t="s">
        <v>832</v>
      </c>
      <c r="D345" s="225"/>
      <c r="E345" s="226"/>
      <c r="F345" s="224"/>
      <c r="G345" s="224"/>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222</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3" x14ac:dyDescent="0.2">
      <c r="A346" s="221"/>
      <c r="B346" s="222"/>
      <c r="C346" s="249" t="s">
        <v>364</v>
      </c>
      <c r="D346" s="225"/>
      <c r="E346" s="226"/>
      <c r="F346" s="224"/>
      <c r="G346" s="224"/>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222</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3" x14ac:dyDescent="0.2">
      <c r="A347" s="221"/>
      <c r="B347" s="222"/>
      <c r="C347" s="249" t="s">
        <v>833</v>
      </c>
      <c r="D347" s="225"/>
      <c r="E347" s="226"/>
      <c r="F347" s="224"/>
      <c r="G347" s="224"/>
      <c r="H347" s="224"/>
      <c r="I347" s="224"/>
      <c r="J347" s="224"/>
      <c r="K347" s="224"/>
      <c r="L347" s="224"/>
      <c r="M347" s="224"/>
      <c r="N347" s="223"/>
      <c r="O347" s="223"/>
      <c r="P347" s="223"/>
      <c r="Q347" s="223"/>
      <c r="R347" s="224"/>
      <c r="S347" s="224"/>
      <c r="T347" s="224"/>
      <c r="U347" s="224"/>
      <c r="V347" s="224"/>
      <c r="W347" s="224"/>
      <c r="X347" s="224"/>
      <c r="Y347" s="224"/>
      <c r="Z347" s="214"/>
      <c r="AA347" s="214"/>
      <c r="AB347" s="214"/>
      <c r="AC347" s="214"/>
      <c r="AD347" s="214"/>
      <c r="AE347" s="214"/>
      <c r="AF347" s="214"/>
      <c r="AG347" s="214" t="s">
        <v>222</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3" x14ac:dyDescent="0.2">
      <c r="A348" s="221"/>
      <c r="B348" s="222"/>
      <c r="C348" s="249" t="s">
        <v>364</v>
      </c>
      <c r="D348" s="225"/>
      <c r="E348" s="226"/>
      <c r="F348" s="224"/>
      <c r="G348" s="224"/>
      <c r="H348" s="224"/>
      <c r="I348" s="224"/>
      <c r="J348" s="224"/>
      <c r="K348" s="224"/>
      <c r="L348" s="224"/>
      <c r="M348" s="224"/>
      <c r="N348" s="223"/>
      <c r="O348" s="223"/>
      <c r="P348" s="223"/>
      <c r="Q348" s="223"/>
      <c r="R348" s="224"/>
      <c r="S348" s="224"/>
      <c r="T348" s="224"/>
      <c r="U348" s="224"/>
      <c r="V348" s="224"/>
      <c r="W348" s="224"/>
      <c r="X348" s="224"/>
      <c r="Y348" s="224"/>
      <c r="Z348" s="214"/>
      <c r="AA348" s="214"/>
      <c r="AB348" s="214"/>
      <c r="AC348" s="214"/>
      <c r="AD348" s="214"/>
      <c r="AE348" s="214"/>
      <c r="AF348" s="214"/>
      <c r="AG348" s="214" t="s">
        <v>222</v>
      </c>
      <c r="AH348" s="214">
        <v>0</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3" x14ac:dyDescent="0.2">
      <c r="A349" s="221"/>
      <c r="B349" s="222"/>
      <c r="C349" s="249" t="s">
        <v>834</v>
      </c>
      <c r="D349" s="225"/>
      <c r="E349" s="226"/>
      <c r="F349" s="224"/>
      <c r="G349" s="22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222</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3" x14ac:dyDescent="0.2">
      <c r="A350" s="221"/>
      <c r="B350" s="222"/>
      <c r="C350" s="249" t="s">
        <v>369</v>
      </c>
      <c r="D350" s="225"/>
      <c r="E350" s="226"/>
      <c r="F350" s="224"/>
      <c r="G350" s="224"/>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222</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3" x14ac:dyDescent="0.2">
      <c r="A351" s="221"/>
      <c r="B351" s="222"/>
      <c r="C351" s="249" t="s">
        <v>835</v>
      </c>
      <c r="D351" s="225"/>
      <c r="E351" s="226"/>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222</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3" x14ac:dyDescent="0.2">
      <c r="A352" s="221"/>
      <c r="B352" s="222"/>
      <c r="C352" s="249" t="s">
        <v>370</v>
      </c>
      <c r="D352" s="225"/>
      <c r="E352" s="226"/>
      <c r="F352" s="224"/>
      <c r="G352" s="22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222</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49" t="s">
        <v>836</v>
      </c>
      <c r="D353" s="225"/>
      <c r="E353" s="226"/>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222</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49" t="s">
        <v>812</v>
      </c>
      <c r="D354" s="225"/>
      <c r="E354" s="226"/>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222</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49" t="s">
        <v>837</v>
      </c>
      <c r="D355" s="225"/>
      <c r="E355" s="226"/>
      <c r="F355" s="224"/>
      <c r="G355" s="224"/>
      <c r="H355" s="224"/>
      <c r="I355" s="224"/>
      <c r="J355" s="224"/>
      <c r="K355" s="224"/>
      <c r="L355" s="224"/>
      <c r="M355" s="224"/>
      <c r="N355" s="223"/>
      <c r="O355" s="223"/>
      <c r="P355" s="223"/>
      <c r="Q355" s="223"/>
      <c r="R355" s="224"/>
      <c r="S355" s="224"/>
      <c r="T355" s="224"/>
      <c r="U355" s="224"/>
      <c r="V355" s="224"/>
      <c r="W355" s="224"/>
      <c r="X355" s="224"/>
      <c r="Y355" s="224"/>
      <c r="Z355" s="214"/>
      <c r="AA355" s="214"/>
      <c r="AB355" s="214"/>
      <c r="AC355" s="214"/>
      <c r="AD355" s="214"/>
      <c r="AE355" s="214"/>
      <c r="AF355" s="214"/>
      <c r="AG355" s="214" t="s">
        <v>222</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3" x14ac:dyDescent="0.2">
      <c r="A356" s="221"/>
      <c r="B356" s="222"/>
      <c r="C356" s="249" t="s">
        <v>838</v>
      </c>
      <c r="D356" s="225"/>
      <c r="E356" s="226">
        <v>201.25</v>
      </c>
      <c r="F356" s="224"/>
      <c r="G356" s="224"/>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222</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ht="22.5" outlineLevel="1" x14ac:dyDescent="0.2">
      <c r="A357" s="235">
        <v>35</v>
      </c>
      <c r="B357" s="236" t="s">
        <v>525</v>
      </c>
      <c r="C357" s="246" t="s">
        <v>526</v>
      </c>
      <c r="D357" s="237" t="s">
        <v>235</v>
      </c>
      <c r="E357" s="238">
        <v>626.80899999999997</v>
      </c>
      <c r="F357" s="239"/>
      <c r="G357" s="240">
        <f>ROUND(E357*F357,2)</f>
        <v>0</v>
      </c>
      <c r="H357" s="239"/>
      <c r="I357" s="240">
        <f>ROUND(E357*H357,2)</f>
        <v>0</v>
      </c>
      <c r="J357" s="239"/>
      <c r="K357" s="240">
        <f>ROUND(E357*J357,2)</f>
        <v>0</v>
      </c>
      <c r="L357" s="240">
        <v>12</v>
      </c>
      <c r="M357" s="240">
        <f>G357*(1+L357/100)</f>
        <v>0</v>
      </c>
      <c r="N357" s="238">
        <v>2.9E-4</v>
      </c>
      <c r="O357" s="238">
        <f>ROUND(E357*N357,2)</f>
        <v>0.18</v>
      </c>
      <c r="P357" s="238">
        <v>0</v>
      </c>
      <c r="Q357" s="238">
        <f>ROUND(E357*P357,2)</f>
        <v>0</v>
      </c>
      <c r="R357" s="240"/>
      <c r="S357" s="240" t="s">
        <v>236</v>
      </c>
      <c r="T357" s="241" t="s">
        <v>237</v>
      </c>
      <c r="U357" s="224">
        <v>0</v>
      </c>
      <c r="V357" s="224">
        <f>ROUND(E357*U357,2)</f>
        <v>0</v>
      </c>
      <c r="W357" s="224"/>
      <c r="X357" s="224" t="s">
        <v>238</v>
      </c>
      <c r="Y357" s="224" t="s">
        <v>210</v>
      </c>
      <c r="Z357" s="214"/>
      <c r="AA357" s="214"/>
      <c r="AB357" s="214"/>
      <c r="AC357" s="214"/>
      <c r="AD357" s="214"/>
      <c r="AE357" s="214"/>
      <c r="AF357" s="214"/>
      <c r="AG357" s="214" t="s">
        <v>319</v>
      </c>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x14ac:dyDescent="0.2">
      <c r="A358" s="3"/>
      <c r="B358" s="4"/>
      <c r="C358" s="250"/>
      <c r="D358" s="6"/>
      <c r="E358" s="3"/>
      <c r="F358" s="3"/>
      <c r="G358" s="3"/>
      <c r="H358" s="3"/>
      <c r="I358" s="3"/>
      <c r="J358" s="3"/>
      <c r="K358" s="3"/>
      <c r="L358" s="3"/>
      <c r="M358" s="3"/>
      <c r="N358" s="3"/>
      <c r="O358" s="3"/>
      <c r="P358" s="3"/>
      <c r="Q358" s="3"/>
      <c r="R358" s="3"/>
      <c r="S358" s="3"/>
      <c r="T358" s="3"/>
      <c r="U358" s="3"/>
      <c r="V358" s="3"/>
      <c r="W358" s="3"/>
      <c r="X358" s="3"/>
      <c r="Y358" s="3"/>
      <c r="AE358">
        <v>12</v>
      </c>
      <c r="AF358">
        <v>21</v>
      </c>
      <c r="AG358" t="s">
        <v>188</v>
      </c>
    </row>
    <row r="359" spans="1:60" x14ac:dyDescent="0.2">
      <c r="A359" s="217"/>
      <c r="B359" s="218" t="s">
        <v>29</v>
      </c>
      <c r="C359" s="251"/>
      <c r="D359" s="219"/>
      <c r="E359" s="220"/>
      <c r="F359" s="220"/>
      <c r="G359" s="234">
        <f>G8+G89+G242+G244+G263+G266+G269</f>
        <v>0</v>
      </c>
      <c r="H359" s="3"/>
      <c r="I359" s="3"/>
      <c r="J359" s="3"/>
      <c r="K359" s="3"/>
      <c r="L359" s="3"/>
      <c r="M359" s="3"/>
      <c r="N359" s="3"/>
      <c r="O359" s="3"/>
      <c r="P359" s="3"/>
      <c r="Q359" s="3"/>
      <c r="R359" s="3"/>
      <c r="S359" s="3"/>
      <c r="T359" s="3"/>
      <c r="U359" s="3"/>
      <c r="V359" s="3"/>
      <c r="W359" s="3"/>
      <c r="X359" s="3"/>
      <c r="Y359" s="3"/>
      <c r="AE359">
        <f>SUMIF(L7:L357,AE358,G7:G357)</f>
        <v>0</v>
      </c>
      <c r="AF359">
        <f>SUMIF(L7:L357,AF358,G7:G357)</f>
        <v>0</v>
      </c>
      <c r="AG359" t="s">
        <v>230</v>
      </c>
    </row>
    <row r="360" spans="1:60" x14ac:dyDescent="0.2">
      <c r="C360" s="252"/>
      <c r="D360" s="10"/>
      <c r="AG360" t="s">
        <v>231</v>
      </c>
    </row>
    <row r="361" spans="1:60" x14ac:dyDescent="0.2">
      <c r="D361" s="10"/>
    </row>
    <row r="362" spans="1:60" x14ac:dyDescent="0.2">
      <c r="D362" s="10"/>
    </row>
    <row r="363" spans="1:60" x14ac:dyDescent="0.2">
      <c r="D363" s="10"/>
    </row>
    <row r="364" spans="1:60" x14ac:dyDescent="0.2">
      <c r="D364" s="10"/>
    </row>
    <row r="365" spans="1:60" x14ac:dyDescent="0.2">
      <c r="D365" s="10"/>
    </row>
    <row r="366" spans="1:60" x14ac:dyDescent="0.2">
      <c r="D366" s="10"/>
    </row>
    <row r="367" spans="1:60" x14ac:dyDescent="0.2">
      <c r="D367" s="10"/>
    </row>
    <row r="368" spans="1:60"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vYu80HMuSBm29XxyO/+2uvLFivgs3YVMzkYM2yvj6G5vcfJCWYzLBazOhL/c5XBgb8ej1qKQKuBdJ1TADcYLQ==" saltValue="jMK/f0fn8mOU7C2ThFGCGQ==" spinCount="100000" sheet="1" formatRows="0"/>
  <mergeCells count="5">
    <mergeCell ref="A1:G1"/>
    <mergeCell ref="C2:G2"/>
    <mergeCell ref="C3:G3"/>
    <mergeCell ref="C4:G4"/>
    <mergeCell ref="C268:G26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232</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71</v>
      </c>
      <c r="C3" s="203" t="s">
        <v>72</v>
      </c>
      <c r="D3" s="201"/>
      <c r="E3" s="201"/>
      <c r="F3" s="201"/>
      <c r="G3" s="202"/>
      <c r="AC3" s="178" t="s">
        <v>176</v>
      </c>
      <c r="AG3" t="s">
        <v>178</v>
      </c>
    </row>
    <row r="4" spans="1:60" ht="24.95" customHeight="1" x14ac:dyDescent="0.2">
      <c r="A4" s="204" t="s">
        <v>9</v>
      </c>
      <c r="B4" s="205" t="s">
        <v>62</v>
      </c>
      <c r="C4" s="206" t="s">
        <v>68</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164</v>
      </c>
      <c r="C8" s="245" t="s">
        <v>165</v>
      </c>
      <c r="D8" s="230"/>
      <c r="E8" s="231"/>
      <c r="F8" s="232"/>
      <c r="G8" s="232">
        <f>SUMIF(AG9:AG20,"&lt;&gt;NOR",G9:G20)</f>
        <v>0</v>
      </c>
      <c r="H8" s="232"/>
      <c r="I8" s="232">
        <f>SUM(I9:I20)</f>
        <v>0</v>
      </c>
      <c r="J8" s="232"/>
      <c r="K8" s="232">
        <f>SUM(K9:K20)</f>
        <v>0</v>
      </c>
      <c r="L8" s="232"/>
      <c r="M8" s="232">
        <f>SUM(M9:M20)</f>
        <v>0</v>
      </c>
      <c r="N8" s="231"/>
      <c r="O8" s="231">
        <f>SUM(O9:O20)</f>
        <v>0</v>
      </c>
      <c r="P8" s="231"/>
      <c r="Q8" s="231">
        <f>SUM(Q9:Q20)</f>
        <v>0</v>
      </c>
      <c r="R8" s="232"/>
      <c r="S8" s="232"/>
      <c r="T8" s="233"/>
      <c r="U8" s="227"/>
      <c r="V8" s="227">
        <f>SUM(V9:V20)</f>
        <v>0</v>
      </c>
      <c r="W8" s="227"/>
      <c r="X8" s="227"/>
      <c r="Y8" s="227"/>
      <c r="AG8" t="s">
        <v>203</v>
      </c>
    </row>
    <row r="9" spans="1:60" ht="22.5" outlineLevel="1" x14ac:dyDescent="0.2">
      <c r="A9" s="235">
        <v>1</v>
      </c>
      <c r="B9" s="236" t="s">
        <v>527</v>
      </c>
      <c r="C9" s="246" t="s">
        <v>719</v>
      </c>
      <c r="D9" s="237" t="s">
        <v>318</v>
      </c>
      <c r="E9" s="238">
        <v>94.17</v>
      </c>
      <c r="F9" s="239"/>
      <c r="G9" s="240">
        <f>ROUND(E9*F9,2)</f>
        <v>0</v>
      </c>
      <c r="H9" s="239"/>
      <c r="I9" s="240">
        <f>ROUND(E9*H9,2)</f>
        <v>0</v>
      </c>
      <c r="J9" s="239"/>
      <c r="K9" s="240">
        <f>ROUND(E9*J9,2)</f>
        <v>0</v>
      </c>
      <c r="L9" s="240">
        <v>12</v>
      </c>
      <c r="M9" s="240">
        <f>G9*(1+L9/100)</f>
        <v>0</v>
      </c>
      <c r="N9" s="238">
        <v>0</v>
      </c>
      <c r="O9" s="238">
        <f>ROUND(E9*N9,2)</f>
        <v>0</v>
      </c>
      <c r="P9" s="238">
        <v>0</v>
      </c>
      <c r="Q9" s="238">
        <f>ROUND(E9*P9,2)</f>
        <v>0</v>
      </c>
      <c r="R9" s="240"/>
      <c r="S9" s="240" t="s">
        <v>229</v>
      </c>
      <c r="T9" s="241" t="s">
        <v>208</v>
      </c>
      <c r="U9" s="224">
        <v>0</v>
      </c>
      <c r="V9" s="224">
        <f>ROUND(E9*U9,2)</f>
        <v>0</v>
      </c>
      <c r="W9" s="224"/>
      <c r="X9" s="224" t="s">
        <v>238</v>
      </c>
      <c r="Y9" s="224" t="s">
        <v>210</v>
      </c>
      <c r="Z9" s="214"/>
      <c r="AA9" s="214"/>
      <c r="AB9" s="214"/>
      <c r="AC9" s="214"/>
      <c r="AD9" s="214"/>
      <c r="AE9" s="214"/>
      <c r="AF9" s="214"/>
      <c r="AG9" s="214" t="s">
        <v>319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7" t="s">
        <v>860</v>
      </c>
      <c r="D10" s="242"/>
      <c r="E10" s="242"/>
      <c r="F10" s="242"/>
      <c r="G10" s="242"/>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213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48" t="s">
        <v>861</v>
      </c>
      <c r="D11" s="243"/>
      <c r="E11" s="243"/>
      <c r="F11" s="243"/>
      <c r="G11" s="243"/>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213</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
      <c r="A12" s="221"/>
      <c r="B12" s="222"/>
      <c r="C12" s="249" t="s">
        <v>720</v>
      </c>
      <c r="D12" s="225"/>
      <c r="E12" s="226">
        <v>63</v>
      </c>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49" t="s">
        <v>721</v>
      </c>
      <c r="D13" s="225"/>
      <c r="E13" s="226">
        <v>13.14</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49" t="s">
        <v>722</v>
      </c>
      <c r="D14" s="225"/>
      <c r="E14" s="226">
        <v>7.15</v>
      </c>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222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49" t="s">
        <v>533</v>
      </c>
      <c r="D15" s="225"/>
      <c r="E15" s="226">
        <v>8</v>
      </c>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222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49" t="s">
        <v>534</v>
      </c>
      <c r="D16" s="225"/>
      <c r="E16" s="226">
        <v>2.88</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1" x14ac:dyDescent="0.2">
      <c r="A17" s="235">
        <v>2</v>
      </c>
      <c r="B17" s="236" t="s">
        <v>536</v>
      </c>
      <c r="C17" s="246" t="s">
        <v>724</v>
      </c>
      <c r="D17" s="237" t="s">
        <v>318</v>
      </c>
      <c r="E17" s="238">
        <v>12.1</v>
      </c>
      <c r="F17" s="239"/>
      <c r="G17" s="240">
        <f>ROUND(E17*F17,2)</f>
        <v>0</v>
      </c>
      <c r="H17" s="239"/>
      <c r="I17" s="240">
        <f>ROUND(E17*H17,2)</f>
        <v>0</v>
      </c>
      <c r="J17" s="239"/>
      <c r="K17" s="240">
        <f>ROUND(E17*J17,2)</f>
        <v>0</v>
      </c>
      <c r="L17" s="240">
        <v>12</v>
      </c>
      <c r="M17" s="240">
        <f>G17*(1+L17/100)</f>
        <v>0</v>
      </c>
      <c r="N17" s="238">
        <v>0</v>
      </c>
      <c r="O17" s="238">
        <f>ROUND(E17*N17,2)</f>
        <v>0</v>
      </c>
      <c r="P17" s="238">
        <v>0</v>
      </c>
      <c r="Q17" s="238">
        <f>ROUND(E17*P17,2)</f>
        <v>0</v>
      </c>
      <c r="R17" s="240"/>
      <c r="S17" s="240" t="s">
        <v>229</v>
      </c>
      <c r="T17" s="241" t="s">
        <v>208</v>
      </c>
      <c r="U17" s="224">
        <v>0</v>
      </c>
      <c r="V17" s="224">
        <f>ROUND(E17*U17,2)</f>
        <v>0</v>
      </c>
      <c r="W17" s="224"/>
      <c r="X17" s="224" t="s">
        <v>238</v>
      </c>
      <c r="Y17" s="224" t="s">
        <v>210</v>
      </c>
      <c r="Z17" s="214"/>
      <c r="AA17" s="214"/>
      <c r="AB17" s="214"/>
      <c r="AC17" s="214"/>
      <c r="AD17" s="214"/>
      <c r="AE17" s="214"/>
      <c r="AF17" s="214"/>
      <c r="AG17" s="214" t="s">
        <v>319</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47" t="s">
        <v>860</v>
      </c>
      <c r="D18" s="242"/>
      <c r="E18" s="242"/>
      <c r="F18" s="242"/>
      <c r="G18" s="242"/>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213</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48" t="s">
        <v>861</v>
      </c>
      <c r="D19" s="243"/>
      <c r="E19" s="243"/>
      <c r="F19" s="243"/>
      <c r="G19" s="243"/>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213</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2" x14ac:dyDescent="0.2">
      <c r="A20" s="221"/>
      <c r="B20" s="222"/>
      <c r="C20" s="249" t="s">
        <v>538</v>
      </c>
      <c r="D20" s="225"/>
      <c r="E20" s="226">
        <v>12.1</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222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x14ac:dyDescent="0.2">
      <c r="A21" s="228" t="s">
        <v>202</v>
      </c>
      <c r="B21" s="229" t="s">
        <v>166</v>
      </c>
      <c r="C21" s="245" t="s">
        <v>167</v>
      </c>
      <c r="D21" s="230"/>
      <c r="E21" s="231"/>
      <c r="F21" s="232"/>
      <c r="G21" s="232">
        <f>SUMIF(AG22:AG126,"&lt;&gt;NOR",G22:G126)</f>
        <v>0</v>
      </c>
      <c r="H21" s="232"/>
      <c r="I21" s="232">
        <f>SUM(I22:I126)</f>
        <v>0</v>
      </c>
      <c r="J21" s="232"/>
      <c r="K21" s="232">
        <f>SUM(K22:K126)</f>
        <v>0</v>
      </c>
      <c r="L21" s="232"/>
      <c r="M21" s="232">
        <f>SUM(M22:M126)</f>
        <v>0</v>
      </c>
      <c r="N21" s="231"/>
      <c r="O21" s="231">
        <f>SUM(O22:O126)</f>
        <v>0</v>
      </c>
      <c r="P21" s="231"/>
      <c r="Q21" s="231">
        <f>SUM(Q22:Q126)</f>
        <v>0</v>
      </c>
      <c r="R21" s="232"/>
      <c r="S21" s="232"/>
      <c r="T21" s="233"/>
      <c r="U21" s="227"/>
      <c r="V21" s="227">
        <f>SUM(V22:V126)</f>
        <v>0</v>
      </c>
      <c r="W21" s="227"/>
      <c r="X21" s="227"/>
      <c r="Y21" s="227"/>
      <c r="AG21" t="s">
        <v>203</v>
      </c>
    </row>
    <row r="22" spans="1:60" ht="22.5" outlineLevel="1" x14ac:dyDescent="0.2">
      <c r="A22" s="235">
        <v>3</v>
      </c>
      <c r="B22" s="236" t="s">
        <v>539</v>
      </c>
      <c r="C22" s="246" t="s">
        <v>862</v>
      </c>
      <c r="D22" s="237" t="s">
        <v>318</v>
      </c>
      <c r="E22" s="238">
        <v>94.73</v>
      </c>
      <c r="F22" s="239"/>
      <c r="G22" s="240">
        <f>ROUND(E22*F22,2)</f>
        <v>0</v>
      </c>
      <c r="H22" s="239"/>
      <c r="I22" s="240">
        <f>ROUND(E22*H22,2)</f>
        <v>0</v>
      </c>
      <c r="J22" s="239"/>
      <c r="K22" s="240">
        <f>ROUND(E22*J22,2)</f>
        <v>0</v>
      </c>
      <c r="L22" s="240">
        <v>12</v>
      </c>
      <c r="M22" s="240">
        <f>G22*(1+L22/100)</f>
        <v>0</v>
      </c>
      <c r="N22" s="238">
        <v>0</v>
      </c>
      <c r="O22" s="238">
        <f>ROUND(E22*N22,2)</f>
        <v>0</v>
      </c>
      <c r="P22" s="238">
        <v>0</v>
      </c>
      <c r="Q22" s="238">
        <f>ROUND(E22*P22,2)</f>
        <v>0</v>
      </c>
      <c r="R22" s="240"/>
      <c r="S22" s="240" t="s">
        <v>229</v>
      </c>
      <c r="T22" s="241" t="s">
        <v>208</v>
      </c>
      <c r="U22" s="224">
        <v>0</v>
      </c>
      <c r="V22" s="224">
        <f>ROUND(E22*U22,2)</f>
        <v>0</v>
      </c>
      <c r="W22" s="224"/>
      <c r="X22" s="224" t="s">
        <v>238</v>
      </c>
      <c r="Y22" s="224" t="s">
        <v>210</v>
      </c>
      <c r="Z22" s="214"/>
      <c r="AA22" s="214"/>
      <c r="AB22" s="214"/>
      <c r="AC22" s="214"/>
      <c r="AD22" s="214"/>
      <c r="AE22" s="214"/>
      <c r="AF22" s="214"/>
      <c r="AG22" s="214" t="s">
        <v>319</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47" t="s">
        <v>868</v>
      </c>
      <c r="D23" s="242"/>
      <c r="E23" s="242"/>
      <c r="F23" s="242"/>
      <c r="G23" s="242"/>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213</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48" t="s">
        <v>863</v>
      </c>
      <c r="D24" s="243"/>
      <c r="E24" s="243"/>
      <c r="F24" s="243"/>
      <c r="G24" s="243"/>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213</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49" t="s">
        <v>726</v>
      </c>
      <c r="D25" s="225"/>
      <c r="E25" s="226">
        <v>63</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222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49" t="s">
        <v>727</v>
      </c>
      <c r="D26" s="225"/>
      <c r="E26" s="226">
        <v>13.14</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49" t="s">
        <v>728</v>
      </c>
      <c r="D27" s="225"/>
      <c r="E27" s="226">
        <v>7.15</v>
      </c>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222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49" t="s">
        <v>729</v>
      </c>
      <c r="D28" s="225"/>
      <c r="E28" s="226">
        <v>10</v>
      </c>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222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49" t="s">
        <v>730</v>
      </c>
      <c r="D29" s="225"/>
      <c r="E29" s="226">
        <v>1.44</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222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2.5" outlineLevel="1" x14ac:dyDescent="0.2">
      <c r="A30" s="235">
        <v>4</v>
      </c>
      <c r="B30" s="236" t="s">
        <v>547</v>
      </c>
      <c r="C30" s="246" t="s">
        <v>731</v>
      </c>
      <c r="D30" s="237" t="s">
        <v>235</v>
      </c>
      <c r="E30" s="238">
        <v>4.984</v>
      </c>
      <c r="F30" s="239"/>
      <c r="G30" s="240">
        <f>ROUND(E30*F30,2)</f>
        <v>0</v>
      </c>
      <c r="H30" s="239"/>
      <c r="I30" s="240">
        <f>ROUND(E30*H30,2)</f>
        <v>0</v>
      </c>
      <c r="J30" s="239"/>
      <c r="K30" s="240">
        <f>ROUND(E30*J30,2)</f>
        <v>0</v>
      </c>
      <c r="L30" s="240">
        <v>12</v>
      </c>
      <c r="M30" s="240">
        <f>G30*(1+L30/100)</f>
        <v>0</v>
      </c>
      <c r="N30" s="238">
        <v>0</v>
      </c>
      <c r="O30" s="238">
        <f>ROUND(E30*N30,2)</f>
        <v>0</v>
      </c>
      <c r="P30" s="238">
        <v>0</v>
      </c>
      <c r="Q30" s="238">
        <f>ROUND(E30*P30,2)</f>
        <v>0</v>
      </c>
      <c r="R30" s="240"/>
      <c r="S30" s="240" t="s">
        <v>229</v>
      </c>
      <c r="T30" s="241" t="s">
        <v>208</v>
      </c>
      <c r="U30" s="224">
        <v>0</v>
      </c>
      <c r="V30" s="224">
        <f>ROUND(E30*U30,2)</f>
        <v>0</v>
      </c>
      <c r="W30" s="224"/>
      <c r="X30" s="224" t="s">
        <v>238</v>
      </c>
      <c r="Y30" s="224" t="s">
        <v>210</v>
      </c>
      <c r="Z30" s="214"/>
      <c r="AA30" s="214"/>
      <c r="AB30" s="214"/>
      <c r="AC30" s="214"/>
      <c r="AD30" s="214"/>
      <c r="AE30" s="214"/>
      <c r="AF30" s="214"/>
      <c r="AG30" s="214" t="s">
        <v>319</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49" t="s">
        <v>549</v>
      </c>
      <c r="D31" s="225"/>
      <c r="E31" s="226">
        <v>4.4800000000000004</v>
      </c>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222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49" t="s">
        <v>732</v>
      </c>
      <c r="D32" s="225"/>
      <c r="E32" s="226">
        <v>0.504</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222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ht="22.5" outlineLevel="1" x14ac:dyDescent="0.2">
      <c r="A33" s="235">
        <v>5</v>
      </c>
      <c r="B33" s="236" t="s">
        <v>551</v>
      </c>
      <c r="C33" s="246" t="s">
        <v>733</v>
      </c>
      <c r="D33" s="237" t="s">
        <v>342</v>
      </c>
      <c r="E33" s="238">
        <v>8</v>
      </c>
      <c r="F33" s="239"/>
      <c r="G33" s="240">
        <f>ROUND(E33*F33,2)</f>
        <v>0</v>
      </c>
      <c r="H33" s="239"/>
      <c r="I33" s="240">
        <f>ROUND(E33*H33,2)</f>
        <v>0</v>
      </c>
      <c r="J33" s="239"/>
      <c r="K33" s="240">
        <f>ROUND(E33*J33,2)</f>
        <v>0</v>
      </c>
      <c r="L33" s="240">
        <v>12</v>
      </c>
      <c r="M33" s="240">
        <f>G33*(1+L33/100)</f>
        <v>0</v>
      </c>
      <c r="N33" s="238">
        <v>0</v>
      </c>
      <c r="O33" s="238">
        <f>ROUND(E33*N33,2)</f>
        <v>0</v>
      </c>
      <c r="P33" s="238">
        <v>0</v>
      </c>
      <c r="Q33" s="238">
        <f>ROUND(E33*P33,2)</f>
        <v>0</v>
      </c>
      <c r="R33" s="240"/>
      <c r="S33" s="240" t="s">
        <v>229</v>
      </c>
      <c r="T33" s="241" t="s">
        <v>208</v>
      </c>
      <c r="U33" s="224">
        <v>0</v>
      </c>
      <c r="V33" s="224">
        <f>ROUND(E33*U33,2)</f>
        <v>0</v>
      </c>
      <c r="W33" s="224"/>
      <c r="X33" s="224" t="s">
        <v>238</v>
      </c>
      <c r="Y33" s="224" t="s">
        <v>210</v>
      </c>
      <c r="Z33" s="214"/>
      <c r="AA33" s="214"/>
      <c r="AB33" s="214"/>
      <c r="AC33" s="214"/>
      <c r="AD33" s="214"/>
      <c r="AE33" s="214"/>
      <c r="AF33" s="214"/>
      <c r="AG33" s="214" t="s">
        <v>319</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21"/>
      <c r="B34" s="222"/>
      <c r="C34" s="247" t="s">
        <v>553</v>
      </c>
      <c r="D34" s="242"/>
      <c r="E34" s="242"/>
      <c r="F34" s="242"/>
      <c r="G34" s="242"/>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213</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48" t="s">
        <v>554</v>
      </c>
      <c r="D35" s="243"/>
      <c r="E35" s="243"/>
      <c r="F35" s="243"/>
      <c r="G35" s="243"/>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213</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48" t="s">
        <v>555</v>
      </c>
      <c r="D36" s="243"/>
      <c r="E36" s="243"/>
      <c r="F36" s="243"/>
      <c r="G36" s="243"/>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213</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48" t="s">
        <v>556</v>
      </c>
      <c r="D37" s="243"/>
      <c r="E37" s="243"/>
      <c r="F37" s="243"/>
      <c r="G37" s="243"/>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213</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48" t="s">
        <v>557</v>
      </c>
      <c r="D38" s="243"/>
      <c r="E38" s="243"/>
      <c r="F38" s="243"/>
      <c r="G38" s="243"/>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213</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48" t="s">
        <v>558</v>
      </c>
      <c r="D39" s="243"/>
      <c r="E39" s="243"/>
      <c r="F39" s="243"/>
      <c r="G39" s="243"/>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213</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48" t="s">
        <v>529</v>
      </c>
      <c r="D40" s="243"/>
      <c r="E40" s="243"/>
      <c r="F40" s="243"/>
      <c r="G40" s="243"/>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213</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49" t="s">
        <v>734</v>
      </c>
      <c r="D41" s="225"/>
      <c r="E41" s="226">
        <v>8</v>
      </c>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222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ht="22.5" outlineLevel="3" x14ac:dyDescent="0.2">
      <c r="A42" s="221"/>
      <c r="B42" s="222"/>
      <c r="C42" s="249" t="s">
        <v>560</v>
      </c>
      <c r="D42" s="225"/>
      <c r="E42" s="226"/>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222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49" t="s">
        <v>561</v>
      </c>
      <c r="D43" s="225"/>
      <c r="E43" s="226"/>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222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49" t="s">
        <v>562</v>
      </c>
      <c r="D44" s="225"/>
      <c r="E44" s="226"/>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222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ht="22.5" outlineLevel="1" x14ac:dyDescent="0.2">
      <c r="A45" s="235">
        <v>6</v>
      </c>
      <c r="B45" s="236" t="s">
        <v>563</v>
      </c>
      <c r="C45" s="246" t="s">
        <v>735</v>
      </c>
      <c r="D45" s="237" t="s">
        <v>342</v>
      </c>
      <c r="E45" s="238">
        <v>24</v>
      </c>
      <c r="F45" s="239"/>
      <c r="G45" s="240">
        <f>ROUND(E45*F45,2)</f>
        <v>0</v>
      </c>
      <c r="H45" s="239"/>
      <c r="I45" s="240">
        <f>ROUND(E45*H45,2)</f>
        <v>0</v>
      </c>
      <c r="J45" s="239"/>
      <c r="K45" s="240">
        <f>ROUND(E45*J45,2)</f>
        <v>0</v>
      </c>
      <c r="L45" s="240">
        <v>12</v>
      </c>
      <c r="M45" s="240">
        <f>G45*(1+L45/100)</f>
        <v>0</v>
      </c>
      <c r="N45" s="238">
        <v>0</v>
      </c>
      <c r="O45" s="238">
        <f>ROUND(E45*N45,2)</f>
        <v>0</v>
      </c>
      <c r="P45" s="238">
        <v>0</v>
      </c>
      <c r="Q45" s="238">
        <f>ROUND(E45*P45,2)</f>
        <v>0</v>
      </c>
      <c r="R45" s="240"/>
      <c r="S45" s="240" t="s">
        <v>229</v>
      </c>
      <c r="T45" s="241" t="s">
        <v>208</v>
      </c>
      <c r="U45" s="224">
        <v>0</v>
      </c>
      <c r="V45" s="224">
        <f>ROUND(E45*U45,2)</f>
        <v>0</v>
      </c>
      <c r="W45" s="224"/>
      <c r="X45" s="224" t="s">
        <v>238</v>
      </c>
      <c r="Y45" s="224" t="s">
        <v>210</v>
      </c>
      <c r="Z45" s="214"/>
      <c r="AA45" s="214"/>
      <c r="AB45" s="214"/>
      <c r="AC45" s="214"/>
      <c r="AD45" s="214"/>
      <c r="AE45" s="214"/>
      <c r="AF45" s="214"/>
      <c r="AG45" s="214" t="s">
        <v>319</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
      <c r="A46" s="221"/>
      <c r="B46" s="222"/>
      <c r="C46" s="247" t="s">
        <v>573</v>
      </c>
      <c r="D46" s="242"/>
      <c r="E46" s="242"/>
      <c r="F46" s="242"/>
      <c r="G46" s="242"/>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213</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48" t="s">
        <v>574</v>
      </c>
      <c r="D47" s="243"/>
      <c r="E47" s="243"/>
      <c r="F47" s="243"/>
      <c r="G47" s="243"/>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213</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48" t="s">
        <v>555</v>
      </c>
      <c r="D48" s="243"/>
      <c r="E48" s="243"/>
      <c r="F48" s="243"/>
      <c r="G48" s="243"/>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213</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48" t="s">
        <v>575</v>
      </c>
      <c r="D49" s="243"/>
      <c r="E49" s="243"/>
      <c r="F49" s="243"/>
      <c r="G49" s="243"/>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213</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48" t="s">
        <v>869</v>
      </c>
      <c r="D50" s="243"/>
      <c r="E50" s="243"/>
      <c r="F50" s="243"/>
      <c r="G50" s="243"/>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213</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48" t="s">
        <v>558</v>
      </c>
      <c r="D51" s="243"/>
      <c r="E51" s="243"/>
      <c r="F51" s="243"/>
      <c r="G51" s="243"/>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213</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48" t="s">
        <v>529</v>
      </c>
      <c r="D52" s="243"/>
      <c r="E52" s="243"/>
      <c r="F52" s="243"/>
      <c r="G52" s="243"/>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213</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2" x14ac:dyDescent="0.2">
      <c r="A53" s="221"/>
      <c r="B53" s="222"/>
      <c r="C53" s="249" t="s">
        <v>736</v>
      </c>
      <c r="D53" s="225"/>
      <c r="E53" s="226">
        <v>24</v>
      </c>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222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ht="22.5" outlineLevel="3" x14ac:dyDescent="0.2">
      <c r="A54" s="221"/>
      <c r="B54" s="222"/>
      <c r="C54" s="249" t="s">
        <v>560</v>
      </c>
      <c r="D54" s="225"/>
      <c r="E54" s="226"/>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222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49" t="s">
        <v>561</v>
      </c>
      <c r="D55" s="225"/>
      <c r="E55" s="226"/>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222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49" t="s">
        <v>562</v>
      </c>
      <c r="D56" s="225"/>
      <c r="E56" s="226"/>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222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ht="22.5" outlineLevel="1" x14ac:dyDescent="0.2">
      <c r="A57" s="235">
        <v>7</v>
      </c>
      <c r="B57" s="236" t="s">
        <v>566</v>
      </c>
      <c r="C57" s="246" t="s">
        <v>737</v>
      </c>
      <c r="D57" s="237" t="s">
        <v>342</v>
      </c>
      <c r="E57" s="238">
        <v>6</v>
      </c>
      <c r="F57" s="239"/>
      <c r="G57" s="240">
        <f>ROUND(E57*F57,2)</f>
        <v>0</v>
      </c>
      <c r="H57" s="239"/>
      <c r="I57" s="240">
        <f>ROUND(E57*H57,2)</f>
        <v>0</v>
      </c>
      <c r="J57" s="239"/>
      <c r="K57" s="240">
        <f>ROUND(E57*J57,2)</f>
        <v>0</v>
      </c>
      <c r="L57" s="240">
        <v>12</v>
      </c>
      <c r="M57" s="240">
        <f>G57*(1+L57/100)</f>
        <v>0</v>
      </c>
      <c r="N57" s="238">
        <v>0</v>
      </c>
      <c r="O57" s="238">
        <f>ROUND(E57*N57,2)</f>
        <v>0</v>
      </c>
      <c r="P57" s="238">
        <v>0</v>
      </c>
      <c r="Q57" s="238">
        <f>ROUND(E57*P57,2)</f>
        <v>0</v>
      </c>
      <c r="R57" s="240"/>
      <c r="S57" s="240" t="s">
        <v>229</v>
      </c>
      <c r="T57" s="241" t="s">
        <v>208</v>
      </c>
      <c r="U57" s="224">
        <v>0</v>
      </c>
      <c r="V57" s="224">
        <f>ROUND(E57*U57,2)</f>
        <v>0</v>
      </c>
      <c r="W57" s="224"/>
      <c r="X57" s="224" t="s">
        <v>238</v>
      </c>
      <c r="Y57" s="224" t="s">
        <v>210</v>
      </c>
      <c r="Z57" s="214"/>
      <c r="AA57" s="214"/>
      <c r="AB57" s="214"/>
      <c r="AC57" s="214"/>
      <c r="AD57" s="214"/>
      <c r="AE57" s="214"/>
      <c r="AF57" s="214"/>
      <c r="AG57" s="214" t="s">
        <v>319</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2" x14ac:dyDescent="0.2">
      <c r="A58" s="221"/>
      <c r="B58" s="222"/>
      <c r="C58" s="247" t="s">
        <v>573</v>
      </c>
      <c r="D58" s="242"/>
      <c r="E58" s="242"/>
      <c r="F58" s="242"/>
      <c r="G58" s="242"/>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213</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48" t="s">
        <v>574</v>
      </c>
      <c r="D59" s="243"/>
      <c r="E59" s="243"/>
      <c r="F59" s="243"/>
      <c r="G59" s="243"/>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213</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48" t="s">
        <v>555</v>
      </c>
      <c r="D60" s="243"/>
      <c r="E60" s="243"/>
      <c r="F60" s="243"/>
      <c r="G60" s="243"/>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213</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48" t="s">
        <v>575</v>
      </c>
      <c r="D61" s="243"/>
      <c r="E61" s="243"/>
      <c r="F61" s="243"/>
      <c r="G61" s="243"/>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213</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48" t="s">
        <v>576</v>
      </c>
      <c r="D62" s="243"/>
      <c r="E62" s="243"/>
      <c r="F62" s="243"/>
      <c r="G62" s="243"/>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213</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48" t="s">
        <v>558</v>
      </c>
      <c r="D63" s="243"/>
      <c r="E63" s="243"/>
      <c r="F63" s="243"/>
      <c r="G63" s="243"/>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213</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2" x14ac:dyDescent="0.2">
      <c r="A64" s="221"/>
      <c r="B64" s="222"/>
      <c r="C64" s="249" t="s">
        <v>593</v>
      </c>
      <c r="D64" s="225"/>
      <c r="E64" s="226">
        <v>6</v>
      </c>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222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ht="22.5" outlineLevel="3" x14ac:dyDescent="0.2">
      <c r="A65" s="221"/>
      <c r="B65" s="222"/>
      <c r="C65" s="249" t="s">
        <v>560</v>
      </c>
      <c r="D65" s="225"/>
      <c r="E65" s="226"/>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222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49" t="s">
        <v>561</v>
      </c>
      <c r="D66" s="225"/>
      <c r="E66" s="226"/>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222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49" t="s">
        <v>562</v>
      </c>
      <c r="D67" s="225"/>
      <c r="E67" s="226"/>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222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ht="22.5" outlineLevel="1" x14ac:dyDescent="0.2">
      <c r="A68" s="235">
        <v>8</v>
      </c>
      <c r="B68" s="236" t="s">
        <v>569</v>
      </c>
      <c r="C68" s="246" t="s">
        <v>738</v>
      </c>
      <c r="D68" s="237" t="s">
        <v>342</v>
      </c>
      <c r="E68" s="238">
        <v>12</v>
      </c>
      <c r="F68" s="239"/>
      <c r="G68" s="240">
        <f>ROUND(E68*F68,2)</f>
        <v>0</v>
      </c>
      <c r="H68" s="239"/>
      <c r="I68" s="240">
        <f>ROUND(E68*H68,2)</f>
        <v>0</v>
      </c>
      <c r="J68" s="239"/>
      <c r="K68" s="240">
        <f>ROUND(E68*J68,2)</f>
        <v>0</v>
      </c>
      <c r="L68" s="240">
        <v>12</v>
      </c>
      <c r="M68" s="240">
        <f>G68*(1+L68/100)</f>
        <v>0</v>
      </c>
      <c r="N68" s="238">
        <v>0</v>
      </c>
      <c r="O68" s="238">
        <f>ROUND(E68*N68,2)</f>
        <v>0</v>
      </c>
      <c r="P68" s="238">
        <v>0</v>
      </c>
      <c r="Q68" s="238">
        <f>ROUND(E68*P68,2)</f>
        <v>0</v>
      </c>
      <c r="R68" s="240"/>
      <c r="S68" s="240" t="s">
        <v>229</v>
      </c>
      <c r="T68" s="241" t="s">
        <v>208</v>
      </c>
      <c r="U68" s="224">
        <v>0</v>
      </c>
      <c r="V68" s="224">
        <f>ROUND(E68*U68,2)</f>
        <v>0</v>
      </c>
      <c r="W68" s="224"/>
      <c r="X68" s="224" t="s">
        <v>238</v>
      </c>
      <c r="Y68" s="224" t="s">
        <v>210</v>
      </c>
      <c r="Z68" s="214"/>
      <c r="AA68" s="214"/>
      <c r="AB68" s="214"/>
      <c r="AC68" s="214"/>
      <c r="AD68" s="214"/>
      <c r="AE68" s="214"/>
      <c r="AF68" s="214"/>
      <c r="AG68" s="214" t="s">
        <v>319</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2" x14ac:dyDescent="0.2">
      <c r="A69" s="221"/>
      <c r="B69" s="222"/>
      <c r="C69" s="247" t="s">
        <v>591</v>
      </c>
      <c r="D69" s="242"/>
      <c r="E69" s="242"/>
      <c r="F69" s="242"/>
      <c r="G69" s="242"/>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213</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48" t="s">
        <v>574</v>
      </c>
      <c r="D70" s="243"/>
      <c r="E70" s="243"/>
      <c r="F70" s="243"/>
      <c r="G70" s="243"/>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213</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48" t="s">
        <v>555</v>
      </c>
      <c r="D71" s="243"/>
      <c r="E71" s="243"/>
      <c r="F71" s="243"/>
      <c r="G71" s="243"/>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213</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48" t="s">
        <v>575</v>
      </c>
      <c r="D72" s="243"/>
      <c r="E72" s="243"/>
      <c r="F72" s="243"/>
      <c r="G72" s="243"/>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213</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48" t="s">
        <v>576</v>
      </c>
      <c r="D73" s="243"/>
      <c r="E73" s="243"/>
      <c r="F73" s="243"/>
      <c r="G73" s="243"/>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213</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48" t="s">
        <v>592</v>
      </c>
      <c r="D74" s="243"/>
      <c r="E74" s="243"/>
      <c r="F74" s="243"/>
      <c r="G74" s="243"/>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213</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48" t="s">
        <v>558</v>
      </c>
      <c r="D75" s="243"/>
      <c r="E75" s="243"/>
      <c r="F75" s="243"/>
      <c r="G75" s="243"/>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213</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2" x14ac:dyDescent="0.2">
      <c r="A76" s="221"/>
      <c r="B76" s="222"/>
      <c r="C76" s="249" t="s">
        <v>596</v>
      </c>
      <c r="D76" s="225"/>
      <c r="E76" s="226">
        <v>12</v>
      </c>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222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ht="22.5" outlineLevel="3" x14ac:dyDescent="0.2">
      <c r="A77" s="221"/>
      <c r="B77" s="222"/>
      <c r="C77" s="249" t="s">
        <v>560</v>
      </c>
      <c r="D77" s="225"/>
      <c r="E77" s="226"/>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222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49" t="s">
        <v>561</v>
      </c>
      <c r="D78" s="225"/>
      <c r="E78" s="226"/>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222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49" t="s">
        <v>562</v>
      </c>
      <c r="D79" s="225"/>
      <c r="E79" s="226"/>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222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ht="22.5" outlineLevel="1" x14ac:dyDescent="0.2">
      <c r="A80" s="235">
        <v>9</v>
      </c>
      <c r="B80" s="236" t="s">
        <v>571</v>
      </c>
      <c r="C80" s="246" t="s">
        <v>739</v>
      </c>
      <c r="D80" s="237" t="s">
        <v>342</v>
      </c>
      <c r="E80" s="238">
        <v>6</v>
      </c>
      <c r="F80" s="239"/>
      <c r="G80" s="240">
        <f>ROUND(E80*F80,2)</f>
        <v>0</v>
      </c>
      <c r="H80" s="239"/>
      <c r="I80" s="240">
        <f>ROUND(E80*H80,2)</f>
        <v>0</v>
      </c>
      <c r="J80" s="239"/>
      <c r="K80" s="240">
        <f>ROUND(E80*J80,2)</f>
        <v>0</v>
      </c>
      <c r="L80" s="240">
        <v>12</v>
      </c>
      <c r="M80" s="240">
        <f>G80*(1+L80/100)</f>
        <v>0</v>
      </c>
      <c r="N80" s="238">
        <v>0</v>
      </c>
      <c r="O80" s="238">
        <f>ROUND(E80*N80,2)</f>
        <v>0</v>
      </c>
      <c r="P80" s="238">
        <v>0</v>
      </c>
      <c r="Q80" s="238">
        <f>ROUND(E80*P80,2)</f>
        <v>0</v>
      </c>
      <c r="R80" s="240"/>
      <c r="S80" s="240" t="s">
        <v>229</v>
      </c>
      <c r="T80" s="241" t="s">
        <v>208</v>
      </c>
      <c r="U80" s="224">
        <v>0</v>
      </c>
      <c r="V80" s="224">
        <f>ROUND(E80*U80,2)</f>
        <v>0</v>
      </c>
      <c r="W80" s="224"/>
      <c r="X80" s="224" t="s">
        <v>238</v>
      </c>
      <c r="Y80" s="224" t="s">
        <v>210</v>
      </c>
      <c r="Z80" s="214"/>
      <c r="AA80" s="214"/>
      <c r="AB80" s="214"/>
      <c r="AC80" s="214"/>
      <c r="AD80" s="214"/>
      <c r="AE80" s="214"/>
      <c r="AF80" s="214"/>
      <c r="AG80" s="214" t="s">
        <v>319</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2" x14ac:dyDescent="0.2">
      <c r="A81" s="221"/>
      <c r="B81" s="222"/>
      <c r="C81" s="247" t="s">
        <v>591</v>
      </c>
      <c r="D81" s="242"/>
      <c r="E81" s="242"/>
      <c r="F81" s="242"/>
      <c r="G81" s="242"/>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213</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48" t="s">
        <v>574</v>
      </c>
      <c r="D82" s="243"/>
      <c r="E82" s="243"/>
      <c r="F82" s="243"/>
      <c r="G82" s="243"/>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213</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48" t="s">
        <v>555</v>
      </c>
      <c r="D83" s="243"/>
      <c r="E83" s="243"/>
      <c r="F83" s="243"/>
      <c r="G83" s="243"/>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213</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48" t="s">
        <v>575</v>
      </c>
      <c r="D84" s="243"/>
      <c r="E84" s="243"/>
      <c r="F84" s="243"/>
      <c r="G84" s="243"/>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213</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48" t="s">
        <v>576</v>
      </c>
      <c r="D85" s="243"/>
      <c r="E85" s="243"/>
      <c r="F85" s="243"/>
      <c r="G85" s="243"/>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213</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48" t="s">
        <v>592</v>
      </c>
      <c r="D86" s="243"/>
      <c r="E86" s="243"/>
      <c r="F86" s="243"/>
      <c r="G86" s="243"/>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213</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48" t="s">
        <v>558</v>
      </c>
      <c r="D87" s="243"/>
      <c r="E87" s="243"/>
      <c r="F87" s="243"/>
      <c r="G87" s="243"/>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213</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2" x14ac:dyDescent="0.2">
      <c r="A88" s="221"/>
      <c r="B88" s="222"/>
      <c r="C88" s="249" t="s">
        <v>593</v>
      </c>
      <c r="D88" s="225"/>
      <c r="E88" s="226">
        <v>6</v>
      </c>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222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ht="22.5" outlineLevel="3" x14ac:dyDescent="0.2">
      <c r="A89" s="221"/>
      <c r="B89" s="222"/>
      <c r="C89" s="249" t="s">
        <v>560</v>
      </c>
      <c r="D89" s="225"/>
      <c r="E89" s="226"/>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222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49" t="s">
        <v>561</v>
      </c>
      <c r="D90" s="225"/>
      <c r="E90" s="226"/>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222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49" t="s">
        <v>562</v>
      </c>
      <c r="D91" s="225"/>
      <c r="E91" s="226"/>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222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ht="22.5" outlineLevel="1" x14ac:dyDescent="0.2">
      <c r="A92" s="235">
        <v>10</v>
      </c>
      <c r="B92" s="236" t="s">
        <v>864</v>
      </c>
      <c r="C92" s="246" t="s">
        <v>740</v>
      </c>
      <c r="D92" s="237" t="s">
        <v>342</v>
      </c>
      <c r="E92" s="238">
        <v>5</v>
      </c>
      <c r="F92" s="239"/>
      <c r="G92" s="240">
        <f>ROUND(E92*F92,2)</f>
        <v>0</v>
      </c>
      <c r="H92" s="239"/>
      <c r="I92" s="240">
        <f>ROUND(E92*H92,2)</f>
        <v>0</v>
      </c>
      <c r="J92" s="239"/>
      <c r="K92" s="240">
        <f>ROUND(E92*J92,2)</f>
        <v>0</v>
      </c>
      <c r="L92" s="240">
        <v>12</v>
      </c>
      <c r="M92" s="240">
        <f>G92*(1+L92/100)</f>
        <v>0</v>
      </c>
      <c r="N92" s="238">
        <v>0</v>
      </c>
      <c r="O92" s="238">
        <f>ROUND(E92*N92,2)</f>
        <v>0</v>
      </c>
      <c r="P92" s="238">
        <v>0</v>
      </c>
      <c r="Q92" s="238">
        <f>ROUND(E92*P92,2)</f>
        <v>0</v>
      </c>
      <c r="R92" s="240"/>
      <c r="S92" s="240" t="s">
        <v>229</v>
      </c>
      <c r="T92" s="241" t="s">
        <v>208</v>
      </c>
      <c r="U92" s="224">
        <v>0</v>
      </c>
      <c r="V92" s="224">
        <f>ROUND(E92*U92,2)</f>
        <v>0</v>
      </c>
      <c r="W92" s="224"/>
      <c r="X92" s="224" t="s">
        <v>238</v>
      </c>
      <c r="Y92" s="224" t="s">
        <v>210</v>
      </c>
      <c r="Z92" s="214"/>
      <c r="AA92" s="214"/>
      <c r="AB92" s="214"/>
      <c r="AC92" s="214"/>
      <c r="AD92" s="214"/>
      <c r="AE92" s="214"/>
      <c r="AF92" s="214"/>
      <c r="AG92" s="214" t="s">
        <v>319</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2" x14ac:dyDescent="0.2">
      <c r="A93" s="221"/>
      <c r="B93" s="222"/>
      <c r="C93" s="247" t="s">
        <v>580</v>
      </c>
      <c r="D93" s="242"/>
      <c r="E93" s="242"/>
      <c r="F93" s="242"/>
      <c r="G93" s="242"/>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213</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48" t="s">
        <v>574</v>
      </c>
      <c r="D94" s="243"/>
      <c r="E94" s="243"/>
      <c r="F94" s="243"/>
      <c r="G94" s="243"/>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213</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48" t="s">
        <v>555</v>
      </c>
      <c r="D95" s="243"/>
      <c r="E95" s="243"/>
      <c r="F95" s="243"/>
      <c r="G95" s="243"/>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213</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48" t="s">
        <v>581</v>
      </c>
      <c r="D96" s="243"/>
      <c r="E96" s="243"/>
      <c r="F96" s="243"/>
      <c r="G96" s="243"/>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213</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48" t="s">
        <v>582</v>
      </c>
      <c r="D97" s="243"/>
      <c r="E97" s="243"/>
      <c r="F97" s="243"/>
      <c r="G97" s="243"/>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213</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48" t="s">
        <v>558</v>
      </c>
      <c r="D98" s="243"/>
      <c r="E98" s="243"/>
      <c r="F98" s="243"/>
      <c r="G98" s="243"/>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213</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48" t="s">
        <v>529</v>
      </c>
      <c r="D99" s="243"/>
      <c r="E99" s="243"/>
      <c r="F99" s="243"/>
      <c r="G99" s="243"/>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213</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2" x14ac:dyDescent="0.2">
      <c r="A100" s="221"/>
      <c r="B100" s="222"/>
      <c r="C100" s="249" t="s">
        <v>583</v>
      </c>
      <c r="D100" s="225"/>
      <c r="E100" s="226">
        <v>5</v>
      </c>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222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ht="22.5" outlineLevel="3" x14ac:dyDescent="0.2">
      <c r="A101" s="221"/>
      <c r="B101" s="222"/>
      <c r="C101" s="249" t="s">
        <v>560</v>
      </c>
      <c r="D101" s="225"/>
      <c r="E101" s="226"/>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222</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49" t="s">
        <v>561</v>
      </c>
      <c r="D102" s="225"/>
      <c r="E102" s="226"/>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222</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49" t="s">
        <v>562</v>
      </c>
      <c r="D103" s="225"/>
      <c r="E103" s="226"/>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222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ht="22.5" outlineLevel="1" x14ac:dyDescent="0.2">
      <c r="A104" s="235">
        <v>11</v>
      </c>
      <c r="B104" s="236" t="s">
        <v>584</v>
      </c>
      <c r="C104" s="246" t="s">
        <v>741</v>
      </c>
      <c r="D104" s="237" t="s">
        <v>342</v>
      </c>
      <c r="E104" s="238">
        <v>4</v>
      </c>
      <c r="F104" s="239"/>
      <c r="G104" s="240">
        <f>ROUND(E104*F104,2)</f>
        <v>0</v>
      </c>
      <c r="H104" s="239"/>
      <c r="I104" s="240">
        <f>ROUND(E104*H104,2)</f>
        <v>0</v>
      </c>
      <c r="J104" s="239"/>
      <c r="K104" s="240">
        <f>ROUND(E104*J104,2)</f>
        <v>0</v>
      </c>
      <c r="L104" s="240">
        <v>12</v>
      </c>
      <c r="M104" s="240">
        <f>G104*(1+L104/100)</f>
        <v>0</v>
      </c>
      <c r="N104" s="238">
        <v>0</v>
      </c>
      <c r="O104" s="238">
        <f>ROUND(E104*N104,2)</f>
        <v>0</v>
      </c>
      <c r="P104" s="238">
        <v>0</v>
      </c>
      <c r="Q104" s="238">
        <f>ROUND(E104*P104,2)</f>
        <v>0</v>
      </c>
      <c r="R104" s="240"/>
      <c r="S104" s="240" t="s">
        <v>229</v>
      </c>
      <c r="T104" s="241" t="s">
        <v>208</v>
      </c>
      <c r="U104" s="224">
        <v>0</v>
      </c>
      <c r="V104" s="224">
        <f>ROUND(E104*U104,2)</f>
        <v>0</v>
      </c>
      <c r="W104" s="224"/>
      <c r="X104" s="224" t="s">
        <v>238</v>
      </c>
      <c r="Y104" s="224" t="s">
        <v>210</v>
      </c>
      <c r="Z104" s="214"/>
      <c r="AA104" s="214"/>
      <c r="AB104" s="214"/>
      <c r="AC104" s="214"/>
      <c r="AD104" s="214"/>
      <c r="AE104" s="214"/>
      <c r="AF104" s="214"/>
      <c r="AG104" s="214" t="s">
        <v>319</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2" x14ac:dyDescent="0.2">
      <c r="A105" s="221"/>
      <c r="B105" s="222"/>
      <c r="C105" s="247" t="s">
        <v>580</v>
      </c>
      <c r="D105" s="242"/>
      <c r="E105" s="242"/>
      <c r="F105" s="242"/>
      <c r="G105" s="242"/>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213</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48" t="s">
        <v>586</v>
      </c>
      <c r="D106" s="243"/>
      <c r="E106" s="243"/>
      <c r="F106" s="243"/>
      <c r="G106" s="243"/>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213</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48" t="s">
        <v>555</v>
      </c>
      <c r="D107" s="243"/>
      <c r="E107" s="243"/>
      <c r="F107" s="243"/>
      <c r="G107" s="243"/>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213</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48" t="s">
        <v>581</v>
      </c>
      <c r="D108" s="243"/>
      <c r="E108" s="243"/>
      <c r="F108" s="243"/>
      <c r="G108" s="243"/>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213</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48" t="s">
        <v>587</v>
      </c>
      <c r="D109" s="243"/>
      <c r="E109" s="243"/>
      <c r="F109" s="243"/>
      <c r="G109" s="243"/>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213</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48" t="s">
        <v>558</v>
      </c>
      <c r="D110" s="243"/>
      <c r="E110" s="243"/>
      <c r="F110" s="243"/>
      <c r="G110" s="243"/>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213</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48" t="s">
        <v>529</v>
      </c>
      <c r="D111" s="243"/>
      <c r="E111" s="243"/>
      <c r="F111" s="243"/>
      <c r="G111" s="243"/>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213</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2" x14ac:dyDescent="0.2">
      <c r="A112" s="221"/>
      <c r="B112" s="222"/>
      <c r="C112" s="249" t="s">
        <v>588</v>
      </c>
      <c r="D112" s="225"/>
      <c r="E112" s="226">
        <v>4</v>
      </c>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222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ht="22.5" outlineLevel="3" x14ac:dyDescent="0.2">
      <c r="A113" s="221"/>
      <c r="B113" s="222"/>
      <c r="C113" s="249" t="s">
        <v>560</v>
      </c>
      <c r="D113" s="225"/>
      <c r="E113" s="226"/>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222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49" t="s">
        <v>561</v>
      </c>
      <c r="D114" s="225"/>
      <c r="E114" s="226"/>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222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49" t="s">
        <v>562</v>
      </c>
      <c r="D115" s="225"/>
      <c r="E115" s="226"/>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222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ht="22.5" outlineLevel="1" x14ac:dyDescent="0.2">
      <c r="A116" s="235">
        <v>12</v>
      </c>
      <c r="B116" s="236" t="s">
        <v>865</v>
      </c>
      <c r="C116" s="246" t="s">
        <v>744</v>
      </c>
      <c r="D116" s="237" t="s">
        <v>342</v>
      </c>
      <c r="E116" s="238">
        <v>6</v>
      </c>
      <c r="F116" s="239"/>
      <c r="G116" s="240">
        <f>ROUND(E116*F116,2)</f>
        <v>0</v>
      </c>
      <c r="H116" s="239"/>
      <c r="I116" s="240">
        <f>ROUND(E116*H116,2)</f>
        <v>0</v>
      </c>
      <c r="J116" s="239"/>
      <c r="K116" s="240">
        <f>ROUND(E116*J116,2)</f>
        <v>0</v>
      </c>
      <c r="L116" s="240">
        <v>12</v>
      </c>
      <c r="M116" s="240">
        <f>G116*(1+L116/100)</f>
        <v>0</v>
      </c>
      <c r="N116" s="238">
        <v>0</v>
      </c>
      <c r="O116" s="238">
        <f>ROUND(E116*N116,2)</f>
        <v>0</v>
      </c>
      <c r="P116" s="238">
        <v>0</v>
      </c>
      <c r="Q116" s="238">
        <f>ROUND(E116*P116,2)</f>
        <v>0</v>
      </c>
      <c r="R116" s="240"/>
      <c r="S116" s="240" t="s">
        <v>229</v>
      </c>
      <c r="T116" s="241" t="s">
        <v>208</v>
      </c>
      <c r="U116" s="224">
        <v>0</v>
      </c>
      <c r="V116" s="224">
        <f>ROUND(E116*U116,2)</f>
        <v>0</v>
      </c>
      <c r="W116" s="224"/>
      <c r="X116" s="224" t="s">
        <v>238</v>
      </c>
      <c r="Y116" s="224" t="s">
        <v>210</v>
      </c>
      <c r="Z116" s="214"/>
      <c r="AA116" s="214"/>
      <c r="AB116" s="214"/>
      <c r="AC116" s="214"/>
      <c r="AD116" s="214"/>
      <c r="AE116" s="214"/>
      <c r="AF116" s="214"/>
      <c r="AG116" s="214" t="s">
        <v>319</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2" x14ac:dyDescent="0.2">
      <c r="A117" s="221"/>
      <c r="B117" s="222"/>
      <c r="C117" s="247" t="s">
        <v>580</v>
      </c>
      <c r="D117" s="242"/>
      <c r="E117" s="242"/>
      <c r="F117" s="242"/>
      <c r="G117" s="242"/>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213</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48" t="s">
        <v>603</v>
      </c>
      <c r="D118" s="243"/>
      <c r="E118" s="243"/>
      <c r="F118" s="243"/>
      <c r="G118" s="243"/>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213</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48" t="s">
        <v>555</v>
      </c>
      <c r="D119" s="243"/>
      <c r="E119" s="243"/>
      <c r="F119" s="243"/>
      <c r="G119" s="243"/>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213</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48" t="s">
        <v>604</v>
      </c>
      <c r="D120" s="243"/>
      <c r="E120" s="243"/>
      <c r="F120" s="243"/>
      <c r="G120" s="243"/>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213</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48" t="s">
        <v>558</v>
      </c>
      <c r="D121" s="243"/>
      <c r="E121" s="243"/>
      <c r="F121" s="243"/>
      <c r="G121" s="243"/>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213</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48" t="s">
        <v>529</v>
      </c>
      <c r="D122" s="243"/>
      <c r="E122" s="243"/>
      <c r="F122" s="243"/>
      <c r="G122" s="243"/>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213</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49" t="s">
        <v>605</v>
      </c>
      <c r="D123" s="225"/>
      <c r="E123" s="226">
        <v>6</v>
      </c>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222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ht="22.5" outlineLevel="3" x14ac:dyDescent="0.2">
      <c r="A124" s="221"/>
      <c r="B124" s="222"/>
      <c r="C124" s="249" t="s">
        <v>560</v>
      </c>
      <c r="D124" s="225"/>
      <c r="E124" s="226"/>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222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49" t="s">
        <v>561</v>
      </c>
      <c r="D125" s="225"/>
      <c r="E125" s="226"/>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222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49" t="s">
        <v>562</v>
      </c>
      <c r="D126" s="225"/>
      <c r="E126" s="226"/>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222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x14ac:dyDescent="0.2">
      <c r="A127" s="228" t="s">
        <v>202</v>
      </c>
      <c r="B127" s="229" t="s">
        <v>168</v>
      </c>
      <c r="C127" s="245" t="s">
        <v>169</v>
      </c>
      <c r="D127" s="230"/>
      <c r="E127" s="231"/>
      <c r="F127" s="232"/>
      <c r="G127" s="232">
        <f>SUMIF(AG128:AG154,"&lt;&gt;NOR",G128:G154)</f>
        <v>0</v>
      </c>
      <c r="H127" s="232"/>
      <c r="I127" s="232">
        <f>SUM(I128:I154)</f>
        <v>0</v>
      </c>
      <c r="J127" s="232"/>
      <c r="K127" s="232">
        <f>SUM(K128:K154)</f>
        <v>0</v>
      </c>
      <c r="L127" s="232"/>
      <c r="M127" s="232">
        <f>SUM(M128:M154)</f>
        <v>0</v>
      </c>
      <c r="N127" s="231"/>
      <c r="O127" s="231">
        <f>SUM(O128:O154)</f>
        <v>0</v>
      </c>
      <c r="P127" s="231"/>
      <c r="Q127" s="231">
        <f>SUM(Q128:Q154)</f>
        <v>0</v>
      </c>
      <c r="R127" s="232"/>
      <c r="S127" s="232"/>
      <c r="T127" s="233"/>
      <c r="U127" s="227"/>
      <c r="V127" s="227">
        <f>SUM(V128:V154)</f>
        <v>0</v>
      </c>
      <c r="W127" s="227"/>
      <c r="X127" s="227"/>
      <c r="Y127" s="227"/>
      <c r="AG127" t="s">
        <v>203</v>
      </c>
    </row>
    <row r="128" spans="1:60" ht="22.5" outlineLevel="1" x14ac:dyDescent="0.2">
      <c r="A128" s="235">
        <v>13</v>
      </c>
      <c r="B128" s="236" t="s">
        <v>810</v>
      </c>
      <c r="C128" s="246" t="s">
        <v>745</v>
      </c>
      <c r="D128" s="237" t="s">
        <v>342</v>
      </c>
      <c r="E128" s="238">
        <v>1</v>
      </c>
      <c r="F128" s="239"/>
      <c r="G128" s="240">
        <f>ROUND(E128*F128,2)</f>
        <v>0</v>
      </c>
      <c r="H128" s="239"/>
      <c r="I128" s="240">
        <f>ROUND(E128*H128,2)</f>
        <v>0</v>
      </c>
      <c r="J128" s="239"/>
      <c r="K128" s="240">
        <f>ROUND(E128*J128,2)</f>
        <v>0</v>
      </c>
      <c r="L128" s="240">
        <v>12</v>
      </c>
      <c r="M128" s="240">
        <f>G128*(1+L128/100)</f>
        <v>0</v>
      </c>
      <c r="N128" s="238">
        <v>0</v>
      </c>
      <c r="O128" s="238">
        <f>ROUND(E128*N128,2)</f>
        <v>0</v>
      </c>
      <c r="P128" s="238">
        <v>0</v>
      </c>
      <c r="Q128" s="238">
        <f>ROUND(E128*P128,2)</f>
        <v>0</v>
      </c>
      <c r="R128" s="240"/>
      <c r="S128" s="240" t="s">
        <v>229</v>
      </c>
      <c r="T128" s="241" t="s">
        <v>208</v>
      </c>
      <c r="U128" s="224">
        <v>0</v>
      </c>
      <c r="V128" s="224">
        <f>ROUND(E128*U128,2)</f>
        <v>0</v>
      </c>
      <c r="W128" s="224"/>
      <c r="X128" s="224" t="s">
        <v>238</v>
      </c>
      <c r="Y128" s="224" t="s">
        <v>210</v>
      </c>
      <c r="Z128" s="214"/>
      <c r="AA128" s="214"/>
      <c r="AB128" s="214"/>
      <c r="AC128" s="214"/>
      <c r="AD128" s="214"/>
      <c r="AE128" s="214"/>
      <c r="AF128" s="214"/>
      <c r="AG128" s="214" t="s">
        <v>319</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
      <c r="A129" s="221"/>
      <c r="B129" s="222"/>
      <c r="C129" s="247" t="s">
        <v>610</v>
      </c>
      <c r="D129" s="242"/>
      <c r="E129" s="242"/>
      <c r="F129" s="242"/>
      <c r="G129" s="242"/>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213</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48" t="s">
        <v>611</v>
      </c>
      <c r="D130" s="243"/>
      <c r="E130" s="243"/>
      <c r="F130" s="243"/>
      <c r="G130" s="243"/>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213</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48" t="s">
        <v>612</v>
      </c>
      <c r="D131" s="243"/>
      <c r="E131" s="243"/>
      <c r="F131" s="243"/>
      <c r="G131" s="243"/>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213</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48" t="s">
        <v>613</v>
      </c>
      <c r="D132" s="243"/>
      <c r="E132" s="243"/>
      <c r="F132" s="243"/>
      <c r="G132" s="243"/>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213</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48" t="s">
        <v>614</v>
      </c>
      <c r="D133" s="243"/>
      <c r="E133" s="243"/>
      <c r="F133" s="243"/>
      <c r="G133" s="243"/>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213</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48" t="s">
        <v>615</v>
      </c>
      <c r="D134" s="243"/>
      <c r="E134" s="243"/>
      <c r="F134" s="243"/>
      <c r="G134" s="243"/>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213</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48" t="s">
        <v>616</v>
      </c>
      <c r="D135" s="243"/>
      <c r="E135" s="243"/>
      <c r="F135" s="243"/>
      <c r="G135" s="243"/>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213</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48" t="s">
        <v>618</v>
      </c>
      <c r="D136" s="243"/>
      <c r="E136" s="243"/>
      <c r="F136" s="243"/>
      <c r="G136" s="243"/>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213</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48" t="s">
        <v>529</v>
      </c>
      <c r="D137" s="243"/>
      <c r="E137" s="243"/>
      <c r="F137" s="243"/>
      <c r="G137" s="243"/>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213</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x14ac:dyDescent="0.2">
      <c r="A138" s="221"/>
      <c r="B138" s="222"/>
      <c r="C138" s="249" t="s">
        <v>617</v>
      </c>
      <c r="D138" s="225"/>
      <c r="E138" s="226">
        <v>1</v>
      </c>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222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ht="22.5" outlineLevel="3" x14ac:dyDescent="0.2">
      <c r="A139" s="221"/>
      <c r="B139" s="222"/>
      <c r="C139" s="249" t="s">
        <v>560</v>
      </c>
      <c r="D139" s="225"/>
      <c r="E139" s="226"/>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222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49" t="s">
        <v>561</v>
      </c>
      <c r="D140" s="225"/>
      <c r="E140" s="226"/>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222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49" t="s">
        <v>562</v>
      </c>
      <c r="D141" s="225"/>
      <c r="E141" s="226"/>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222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ht="22.5" outlineLevel="1" x14ac:dyDescent="0.2">
      <c r="A142" s="235">
        <v>14</v>
      </c>
      <c r="B142" s="236" t="s">
        <v>866</v>
      </c>
      <c r="C142" s="246" t="s">
        <v>867</v>
      </c>
      <c r="D142" s="237" t="s">
        <v>342</v>
      </c>
      <c r="E142" s="238">
        <v>1</v>
      </c>
      <c r="F142" s="239"/>
      <c r="G142" s="240">
        <f>ROUND(E142*F142,2)</f>
        <v>0</v>
      </c>
      <c r="H142" s="239"/>
      <c r="I142" s="240">
        <f>ROUND(E142*H142,2)</f>
        <v>0</v>
      </c>
      <c r="J142" s="239"/>
      <c r="K142" s="240">
        <f>ROUND(E142*J142,2)</f>
        <v>0</v>
      </c>
      <c r="L142" s="240">
        <v>12</v>
      </c>
      <c r="M142" s="240">
        <f>G142*(1+L142/100)</f>
        <v>0</v>
      </c>
      <c r="N142" s="238">
        <v>0</v>
      </c>
      <c r="O142" s="238">
        <f>ROUND(E142*N142,2)</f>
        <v>0</v>
      </c>
      <c r="P142" s="238">
        <v>0</v>
      </c>
      <c r="Q142" s="238">
        <f>ROUND(E142*P142,2)</f>
        <v>0</v>
      </c>
      <c r="R142" s="240"/>
      <c r="S142" s="240" t="s">
        <v>229</v>
      </c>
      <c r="T142" s="241" t="s">
        <v>208</v>
      </c>
      <c r="U142" s="224">
        <v>0</v>
      </c>
      <c r="V142" s="224">
        <f>ROUND(E142*U142,2)</f>
        <v>0</v>
      </c>
      <c r="W142" s="224"/>
      <c r="X142" s="224" t="s">
        <v>238</v>
      </c>
      <c r="Y142" s="224" t="s">
        <v>210</v>
      </c>
      <c r="Z142" s="214"/>
      <c r="AA142" s="214"/>
      <c r="AB142" s="214"/>
      <c r="AC142" s="214"/>
      <c r="AD142" s="214"/>
      <c r="AE142" s="214"/>
      <c r="AF142" s="214"/>
      <c r="AG142" s="214" t="s">
        <v>319</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2" x14ac:dyDescent="0.2">
      <c r="A143" s="221"/>
      <c r="B143" s="222"/>
      <c r="C143" s="247" t="s">
        <v>751</v>
      </c>
      <c r="D143" s="242"/>
      <c r="E143" s="242"/>
      <c r="F143" s="242"/>
      <c r="G143" s="242"/>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213</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48" t="s">
        <v>748</v>
      </c>
      <c r="D144" s="243"/>
      <c r="E144" s="243"/>
      <c r="F144" s="243"/>
      <c r="G144" s="243"/>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213</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48" t="s">
        <v>752</v>
      </c>
      <c r="D145" s="243"/>
      <c r="E145" s="243"/>
      <c r="F145" s="243"/>
      <c r="G145" s="243"/>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213</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48" t="s">
        <v>614</v>
      </c>
      <c r="D146" s="243"/>
      <c r="E146" s="243"/>
      <c r="F146" s="243"/>
      <c r="G146" s="243"/>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213</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48" t="s">
        <v>615</v>
      </c>
      <c r="D147" s="243"/>
      <c r="E147" s="243"/>
      <c r="F147" s="243"/>
      <c r="G147" s="243"/>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213</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48" t="s">
        <v>616</v>
      </c>
      <c r="D148" s="243"/>
      <c r="E148" s="243"/>
      <c r="F148" s="243"/>
      <c r="G148" s="243"/>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213</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48" t="s">
        <v>753</v>
      </c>
      <c r="D149" s="243"/>
      <c r="E149" s="243"/>
      <c r="F149" s="243"/>
      <c r="G149" s="243"/>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213</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48" t="s">
        <v>529</v>
      </c>
      <c r="D150" s="243"/>
      <c r="E150" s="243"/>
      <c r="F150" s="243"/>
      <c r="G150" s="243"/>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213</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2" x14ac:dyDescent="0.2">
      <c r="A151" s="221"/>
      <c r="B151" s="222"/>
      <c r="C151" s="249" t="s">
        <v>749</v>
      </c>
      <c r="D151" s="225"/>
      <c r="E151" s="226">
        <v>1</v>
      </c>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222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ht="22.5" outlineLevel="3" x14ac:dyDescent="0.2">
      <c r="A152" s="221"/>
      <c r="B152" s="222"/>
      <c r="C152" s="249" t="s">
        <v>560</v>
      </c>
      <c r="D152" s="225"/>
      <c r="E152" s="226"/>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222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49" t="s">
        <v>561</v>
      </c>
      <c r="D153" s="225"/>
      <c r="E153" s="226"/>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222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49" t="s">
        <v>562</v>
      </c>
      <c r="D154" s="225"/>
      <c r="E154" s="226"/>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222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x14ac:dyDescent="0.2">
      <c r="A155" s="3"/>
      <c r="B155" s="4"/>
      <c r="C155" s="250"/>
      <c r="D155" s="6"/>
      <c r="E155" s="3"/>
      <c r="F155" s="3"/>
      <c r="G155" s="3"/>
      <c r="H155" s="3"/>
      <c r="I155" s="3"/>
      <c r="J155" s="3"/>
      <c r="K155" s="3"/>
      <c r="L155" s="3"/>
      <c r="M155" s="3"/>
      <c r="N155" s="3"/>
      <c r="O155" s="3"/>
      <c r="P155" s="3"/>
      <c r="Q155" s="3"/>
      <c r="R155" s="3"/>
      <c r="S155" s="3"/>
      <c r="T155" s="3"/>
      <c r="U155" s="3"/>
      <c r="V155" s="3"/>
      <c r="W155" s="3"/>
      <c r="X155" s="3"/>
      <c r="Y155" s="3"/>
      <c r="AE155">
        <v>12</v>
      </c>
      <c r="AF155">
        <v>21</v>
      </c>
      <c r="AG155" t="s">
        <v>188</v>
      </c>
    </row>
    <row r="156" spans="1:60" x14ac:dyDescent="0.2">
      <c r="A156" s="217"/>
      <c r="B156" s="218" t="s">
        <v>29</v>
      </c>
      <c r="C156" s="251"/>
      <c r="D156" s="219"/>
      <c r="E156" s="220"/>
      <c r="F156" s="220"/>
      <c r="G156" s="234">
        <f>G8+G21+G127</f>
        <v>0</v>
      </c>
      <c r="H156" s="3"/>
      <c r="I156" s="3"/>
      <c r="J156" s="3"/>
      <c r="K156" s="3"/>
      <c r="L156" s="3"/>
      <c r="M156" s="3"/>
      <c r="N156" s="3"/>
      <c r="O156" s="3"/>
      <c r="P156" s="3"/>
      <c r="Q156" s="3"/>
      <c r="R156" s="3"/>
      <c r="S156" s="3"/>
      <c r="T156" s="3"/>
      <c r="U156" s="3"/>
      <c r="V156" s="3"/>
      <c r="W156" s="3"/>
      <c r="X156" s="3"/>
      <c r="Y156" s="3"/>
      <c r="AE156">
        <f>SUMIF(L7:L154,AE155,G7:G154)</f>
        <v>0</v>
      </c>
      <c r="AF156">
        <f>SUMIF(L7:L154,AF155,G7:G154)</f>
        <v>0</v>
      </c>
      <c r="AG156" t="s">
        <v>230</v>
      </c>
    </row>
    <row r="157" spans="1:60" x14ac:dyDescent="0.2">
      <c r="C157" s="252"/>
      <c r="D157" s="10"/>
      <c r="AG157" t="s">
        <v>231</v>
      </c>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krcSgbU/tLc6ZzaI+utsNTaRO7LbwT0yozR0Eqs/6t9wZQlpg/omNg2NyzWo2JwLxhu22dxp1iRBsuaUWYh/Q==" saltValue="AtixK9HQCPH8RU29kdL6cQ==" spinCount="100000" sheet="1" formatRows="0"/>
  <mergeCells count="81">
    <mergeCell ref="C148:G148"/>
    <mergeCell ref="C149:G149"/>
    <mergeCell ref="C150:G150"/>
    <mergeCell ref="C137:G137"/>
    <mergeCell ref="C143:G143"/>
    <mergeCell ref="C144:G144"/>
    <mergeCell ref="C145:G145"/>
    <mergeCell ref="C146:G146"/>
    <mergeCell ref="C147:G147"/>
    <mergeCell ref="C131:G131"/>
    <mergeCell ref="C132:G132"/>
    <mergeCell ref="C133:G133"/>
    <mergeCell ref="C134:G134"/>
    <mergeCell ref="C135:G135"/>
    <mergeCell ref="C136:G136"/>
    <mergeCell ref="C119:G119"/>
    <mergeCell ref="C120:G120"/>
    <mergeCell ref="C121:G121"/>
    <mergeCell ref="C122:G122"/>
    <mergeCell ref="C129:G129"/>
    <mergeCell ref="C130:G130"/>
    <mergeCell ref="C108:G108"/>
    <mergeCell ref="C109:G109"/>
    <mergeCell ref="C110:G110"/>
    <mergeCell ref="C111:G111"/>
    <mergeCell ref="C117:G117"/>
    <mergeCell ref="C118:G118"/>
    <mergeCell ref="C97:G97"/>
    <mergeCell ref="C98:G98"/>
    <mergeCell ref="C99:G99"/>
    <mergeCell ref="C105:G105"/>
    <mergeCell ref="C106:G106"/>
    <mergeCell ref="C107:G107"/>
    <mergeCell ref="C86:G86"/>
    <mergeCell ref="C87:G87"/>
    <mergeCell ref="C93:G93"/>
    <mergeCell ref="C94:G94"/>
    <mergeCell ref="C95:G95"/>
    <mergeCell ref="C96:G96"/>
    <mergeCell ref="C75:G75"/>
    <mergeCell ref="C81:G81"/>
    <mergeCell ref="C82:G82"/>
    <mergeCell ref="C83:G83"/>
    <mergeCell ref="C84:G84"/>
    <mergeCell ref="C85:G85"/>
    <mergeCell ref="C69:G69"/>
    <mergeCell ref="C70:G70"/>
    <mergeCell ref="C71:G71"/>
    <mergeCell ref="C72:G72"/>
    <mergeCell ref="C73:G73"/>
    <mergeCell ref="C74:G74"/>
    <mergeCell ref="C58:G58"/>
    <mergeCell ref="C59:G59"/>
    <mergeCell ref="C60:G60"/>
    <mergeCell ref="C61:G61"/>
    <mergeCell ref="C62:G62"/>
    <mergeCell ref="C63:G63"/>
    <mergeCell ref="C47:G47"/>
    <mergeCell ref="C48:G48"/>
    <mergeCell ref="C49:G49"/>
    <mergeCell ref="C50:G50"/>
    <mergeCell ref="C51:G51"/>
    <mergeCell ref="C52:G52"/>
    <mergeCell ref="C36:G36"/>
    <mergeCell ref="C37:G37"/>
    <mergeCell ref="C38:G38"/>
    <mergeCell ref="C39:G39"/>
    <mergeCell ref="C40:G40"/>
    <mergeCell ref="C46:G46"/>
    <mergeCell ref="C18:G18"/>
    <mergeCell ref="C19:G19"/>
    <mergeCell ref="C23:G23"/>
    <mergeCell ref="C24:G24"/>
    <mergeCell ref="C34:G34"/>
    <mergeCell ref="C35:G35"/>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232</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73</v>
      </c>
      <c r="C3" s="203" t="s">
        <v>74</v>
      </c>
      <c r="D3" s="201"/>
      <c r="E3" s="201"/>
      <c r="F3" s="201"/>
      <c r="G3" s="202"/>
      <c r="AC3" s="178" t="s">
        <v>176</v>
      </c>
      <c r="AG3" t="s">
        <v>178</v>
      </c>
    </row>
    <row r="4" spans="1:60" ht="24.95" customHeight="1" x14ac:dyDescent="0.2">
      <c r="A4" s="204" t="s">
        <v>9</v>
      </c>
      <c r="B4" s="205" t="s">
        <v>58</v>
      </c>
      <c r="C4" s="206" t="s">
        <v>66</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153</v>
      </c>
      <c r="C8" s="245" t="s">
        <v>154</v>
      </c>
      <c r="D8" s="230"/>
      <c r="E8" s="231"/>
      <c r="F8" s="232"/>
      <c r="G8" s="232">
        <f>SUMIF(AG9:AG102,"&lt;&gt;NOR",G9:G102)</f>
        <v>0</v>
      </c>
      <c r="H8" s="232"/>
      <c r="I8" s="232">
        <f>SUM(I9:I102)</f>
        <v>0</v>
      </c>
      <c r="J8" s="232"/>
      <c r="K8" s="232">
        <f>SUM(K9:K102)</f>
        <v>0</v>
      </c>
      <c r="L8" s="232"/>
      <c r="M8" s="232">
        <f>SUM(M9:M102)</f>
        <v>0</v>
      </c>
      <c r="N8" s="231"/>
      <c r="O8" s="231">
        <f>SUM(O9:O102)</f>
        <v>0</v>
      </c>
      <c r="P8" s="231"/>
      <c r="Q8" s="231">
        <f>SUM(Q9:Q102)</f>
        <v>16.68</v>
      </c>
      <c r="R8" s="232"/>
      <c r="S8" s="232"/>
      <c r="T8" s="233"/>
      <c r="U8" s="227"/>
      <c r="V8" s="227">
        <f>SUM(V9:V102)</f>
        <v>0</v>
      </c>
      <c r="W8" s="227"/>
      <c r="X8" s="227"/>
      <c r="Y8" s="227"/>
      <c r="AG8" t="s">
        <v>203</v>
      </c>
    </row>
    <row r="9" spans="1:60" outlineLevel="1" x14ac:dyDescent="0.2">
      <c r="A9" s="235">
        <v>1</v>
      </c>
      <c r="B9" s="236" t="s">
        <v>233</v>
      </c>
      <c r="C9" s="246" t="s">
        <v>234</v>
      </c>
      <c r="D9" s="237" t="s">
        <v>235</v>
      </c>
      <c r="E9" s="238">
        <v>14.4</v>
      </c>
      <c r="F9" s="239"/>
      <c r="G9" s="240">
        <f>ROUND(E9*F9,2)</f>
        <v>0</v>
      </c>
      <c r="H9" s="239"/>
      <c r="I9" s="240">
        <f>ROUND(E9*H9,2)</f>
        <v>0</v>
      </c>
      <c r="J9" s="239"/>
      <c r="K9" s="240">
        <f>ROUND(E9*J9,2)</f>
        <v>0</v>
      </c>
      <c r="L9" s="240">
        <v>12</v>
      </c>
      <c r="M9" s="240">
        <f>G9*(1+L9/100)</f>
        <v>0</v>
      </c>
      <c r="N9" s="238">
        <v>0</v>
      </c>
      <c r="O9" s="238">
        <f>ROUND(E9*N9,2)</f>
        <v>0</v>
      </c>
      <c r="P9" s="238">
        <v>0.15</v>
      </c>
      <c r="Q9" s="238">
        <f>ROUND(E9*P9,2)</f>
        <v>2.16</v>
      </c>
      <c r="R9" s="240"/>
      <c r="S9" s="240" t="s">
        <v>236</v>
      </c>
      <c r="T9" s="241" t="s">
        <v>237</v>
      </c>
      <c r="U9" s="224">
        <v>0</v>
      </c>
      <c r="V9" s="224">
        <f>ROUND(E9*U9,2)</f>
        <v>0</v>
      </c>
      <c r="W9" s="224"/>
      <c r="X9" s="224" t="s">
        <v>238</v>
      </c>
      <c r="Y9" s="224" t="s">
        <v>210</v>
      </c>
      <c r="Z9" s="214"/>
      <c r="AA9" s="214"/>
      <c r="AB9" s="214"/>
      <c r="AC9" s="214"/>
      <c r="AD9" s="214"/>
      <c r="AE9" s="214"/>
      <c r="AF9" s="214"/>
      <c r="AG9" s="214" t="s">
        <v>239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9" t="s">
        <v>240</v>
      </c>
      <c r="D10" s="225"/>
      <c r="E10" s="226"/>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222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49" t="s">
        <v>241</v>
      </c>
      <c r="D11" s="225"/>
      <c r="E11" s="226"/>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222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49" t="s">
        <v>242</v>
      </c>
      <c r="D12" s="225"/>
      <c r="E12" s="226"/>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49" t="s">
        <v>243</v>
      </c>
      <c r="D13" s="225"/>
      <c r="E13" s="226">
        <v>14.4</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35">
        <v>2</v>
      </c>
      <c r="B14" s="236" t="s">
        <v>244</v>
      </c>
      <c r="C14" s="246" t="s">
        <v>245</v>
      </c>
      <c r="D14" s="237" t="s">
        <v>235</v>
      </c>
      <c r="E14" s="238">
        <v>7.577</v>
      </c>
      <c r="F14" s="239"/>
      <c r="G14" s="240">
        <f>ROUND(E14*F14,2)</f>
        <v>0</v>
      </c>
      <c r="H14" s="239"/>
      <c r="I14" s="240">
        <f>ROUND(E14*H14,2)</f>
        <v>0</v>
      </c>
      <c r="J14" s="239"/>
      <c r="K14" s="240">
        <f>ROUND(E14*J14,2)</f>
        <v>0</v>
      </c>
      <c r="L14" s="240">
        <v>12</v>
      </c>
      <c r="M14" s="240">
        <f>G14*(1+L14/100)</f>
        <v>0</v>
      </c>
      <c r="N14" s="238">
        <v>0</v>
      </c>
      <c r="O14" s="238">
        <f>ROUND(E14*N14,2)</f>
        <v>0</v>
      </c>
      <c r="P14" s="238">
        <v>4.1000000000000002E-2</v>
      </c>
      <c r="Q14" s="238">
        <f>ROUND(E14*P14,2)</f>
        <v>0.31</v>
      </c>
      <c r="R14" s="240"/>
      <c r="S14" s="240" t="s">
        <v>236</v>
      </c>
      <c r="T14" s="241" t="s">
        <v>237</v>
      </c>
      <c r="U14" s="224">
        <v>0</v>
      </c>
      <c r="V14" s="224">
        <f>ROUND(E14*U14,2)</f>
        <v>0</v>
      </c>
      <c r="W14" s="224"/>
      <c r="X14" s="224" t="s">
        <v>238</v>
      </c>
      <c r="Y14" s="224" t="s">
        <v>210</v>
      </c>
      <c r="Z14" s="214"/>
      <c r="AA14" s="214"/>
      <c r="AB14" s="214"/>
      <c r="AC14" s="214"/>
      <c r="AD14" s="214"/>
      <c r="AE14" s="214"/>
      <c r="AF14" s="214"/>
      <c r="AG14" s="214" t="s">
        <v>239</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49" t="s">
        <v>246</v>
      </c>
      <c r="D15" s="225"/>
      <c r="E15" s="226"/>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222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49" t="s">
        <v>870</v>
      </c>
      <c r="D16" s="225"/>
      <c r="E16" s="226"/>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49" t="s">
        <v>871</v>
      </c>
      <c r="D17" s="225"/>
      <c r="E17" s="226"/>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222</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49" t="s">
        <v>361</v>
      </c>
      <c r="D18" s="225"/>
      <c r="E18" s="226"/>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222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49" t="s">
        <v>254</v>
      </c>
      <c r="D19" s="225"/>
      <c r="E19" s="226"/>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222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49" t="s">
        <v>360</v>
      </c>
      <c r="D20" s="225"/>
      <c r="E20" s="226"/>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222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49" t="s">
        <v>252</v>
      </c>
      <c r="D21" s="225"/>
      <c r="E21" s="226"/>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222</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x14ac:dyDescent="0.2">
      <c r="A22" s="221"/>
      <c r="B22" s="222"/>
      <c r="C22" s="249" t="s">
        <v>359</v>
      </c>
      <c r="D22" s="225"/>
      <c r="E22" s="226"/>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222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49" t="s">
        <v>872</v>
      </c>
      <c r="D23" s="225"/>
      <c r="E23" s="226"/>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222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49" t="s">
        <v>370</v>
      </c>
      <c r="D24" s="225"/>
      <c r="E24" s="226"/>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222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49" t="s">
        <v>256</v>
      </c>
      <c r="D25" s="225"/>
      <c r="E25" s="226"/>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222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49" t="s">
        <v>873</v>
      </c>
      <c r="D26" s="225"/>
      <c r="E26" s="226">
        <v>7.58</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22.5" outlineLevel="1" x14ac:dyDescent="0.2">
      <c r="A27" s="235">
        <v>3</v>
      </c>
      <c r="B27" s="236" t="s">
        <v>258</v>
      </c>
      <c r="C27" s="246" t="s">
        <v>259</v>
      </c>
      <c r="D27" s="237" t="s">
        <v>235</v>
      </c>
      <c r="E27" s="238">
        <v>89.745000000000005</v>
      </c>
      <c r="F27" s="239"/>
      <c r="G27" s="240">
        <f>ROUND(E27*F27,2)</f>
        <v>0</v>
      </c>
      <c r="H27" s="239"/>
      <c r="I27" s="240">
        <f>ROUND(E27*H27,2)</f>
        <v>0</v>
      </c>
      <c r="J27" s="239"/>
      <c r="K27" s="240">
        <f>ROUND(E27*J27,2)</f>
        <v>0</v>
      </c>
      <c r="L27" s="240">
        <v>12</v>
      </c>
      <c r="M27" s="240">
        <f>G27*(1+L27/100)</f>
        <v>0</v>
      </c>
      <c r="N27" s="238">
        <v>0</v>
      </c>
      <c r="O27" s="238">
        <f>ROUND(E27*N27,2)</f>
        <v>0</v>
      </c>
      <c r="P27" s="238">
        <v>2.7E-2</v>
      </c>
      <c r="Q27" s="238">
        <f>ROUND(E27*P27,2)</f>
        <v>2.42</v>
      </c>
      <c r="R27" s="240"/>
      <c r="S27" s="240" t="s">
        <v>236</v>
      </c>
      <c r="T27" s="241" t="s">
        <v>237</v>
      </c>
      <c r="U27" s="224">
        <v>0</v>
      </c>
      <c r="V27" s="224">
        <f>ROUND(E27*U27,2)</f>
        <v>0</v>
      </c>
      <c r="W27" s="224"/>
      <c r="X27" s="224" t="s">
        <v>238</v>
      </c>
      <c r="Y27" s="224" t="s">
        <v>210</v>
      </c>
      <c r="Z27" s="214"/>
      <c r="AA27" s="214"/>
      <c r="AB27" s="214"/>
      <c r="AC27" s="214"/>
      <c r="AD27" s="214"/>
      <c r="AE27" s="214"/>
      <c r="AF27" s="214"/>
      <c r="AG27" s="214" t="s">
        <v>239</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
      <c r="A28" s="221"/>
      <c r="B28" s="222"/>
      <c r="C28" s="249" t="s">
        <v>246</v>
      </c>
      <c r="D28" s="225"/>
      <c r="E28" s="226"/>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222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49" t="s">
        <v>363</v>
      </c>
      <c r="D29" s="225"/>
      <c r="E29" s="226"/>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222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49" t="s">
        <v>621</v>
      </c>
      <c r="D30" s="225"/>
      <c r="E30" s="226"/>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222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49" t="s">
        <v>647</v>
      </c>
      <c r="D31" s="225"/>
      <c r="E31" s="226"/>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222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49" t="s">
        <v>874</v>
      </c>
      <c r="D32" s="225"/>
      <c r="E32" s="226"/>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222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49" t="s">
        <v>649</v>
      </c>
      <c r="D33" s="225"/>
      <c r="E33" s="226"/>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222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49" t="s">
        <v>875</v>
      </c>
      <c r="D34" s="225"/>
      <c r="E34" s="226"/>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222</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49" t="s">
        <v>876</v>
      </c>
      <c r="D35" s="225"/>
      <c r="E35" s="226">
        <v>89.75</v>
      </c>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222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22.5" outlineLevel="1" x14ac:dyDescent="0.2">
      <c r="A36" s="235">
        <v>4</v>
      </c>
      <c r="B36" s="236" t="s">
        <v>269</v>
      </c>
      <c r="C36" s="246" t="s">
        <v>270</v>
      </c>
      <c r="D36" s="237" t="s">
        <v>235</v>
      </c>
      <c r="E36" s="238">
        <v>95.04</v>
      </c>
      <c r="F36" s="239"/>
      <c r="G36" s="240">
        <f>ROUND(E36*F36,2)</f>
        <v>0</v>
      </c>
      <c r="H36" s="239"/>
      <c r="I36" s="240">
        <f>ROUND(E36*H36,2)</f>
        <v>0</v>
      </c>
      <c r="J36" s="239"/>
      <c r="K36" s="240">
        <f>ROUND(E36*J36,2)</f>
        <v>0</v>
      </c>
      <c r="L36" s="240">
        <v>12</v>
      </c>
      <c r="M36" s="240">
        <f>G36*(1+L36/100)</f>
        <v>0</v>
      </c>
      <c r="N36" s="238">
        <v>0</v>
      </c>
      <c r="O36" s="238">
        <f>ROUND(E36*N36,2)</f>
        <v>0</v>
      </c>
      <c r="P36" s="238">
        <v>2.3E-2</v>
      </c>
      <c r="Q36" s="238">
        <f>ROUND(E36*P36,2)</f>
        <v>2.19</v>
      </c>
      <c r="R36" s="240"/>
      <c r="S36" s="240" t="s">
        <v>236</v>
      </c>
      <c r="T36" s="241" t="s">
        <v>237</v>
      </c>
      <c r="U36" s="224">
        <v>0</v>
      </c>
      <c r="V36" s="224">
        <f>ROUND(E36*U36,2)</f>
        <v>0</v>
      </c>
      <c r="W36" s="224"/>
      <c r="X36" s="224" t="s">
        <v>238</v>
      </c>
      <c r="Y36" s="224" t="s">
        <v>210</v>
      </c>
      <c r="Z36" s="214"/>
      <c r="AA36" s="214"/>
      <c r="AB36" s="214"/>
      <c r="AC36" s="214"/>
      <c r="AD36" s="214"/>
      <c r="AE36" s="214"/>
      <c r="AF36" s="214"/>
      <c r="AG36" s="214" t="s">
        <v>239</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
      <c r="A37" s="221"/>
      <c r="B37" s="222"/>
      <c r="C37" s="249" t="s">
        <v>246</v>
      </c>
      <c r="D37" s="225"/>
      <c r="E37" s="226"/>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222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49" t="s">
        <v>367</v>
      </c>
      <c r="D38" s="225"/>
      <c r="E38" s="226"/>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222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49" t="s">
        <v>625</v>
      </c>
      <c r="D39" s="225"/>
      <c r="E39" s="226"/>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222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49" t="s">
        <v>367</v>
      </c>
      <c r="D40" s="225"/>
      <c r="E40" s="226"/>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222</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49" t="s">
        <v>273</v>
      </c>
      <c r="D41" s="225"/>
      <c r="E41" s="226"/>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222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49" t="s">
        <v>626</v>
      </c>
      <c r="D42" s="225"/>
      <c r="E42" s="226">
        <v>95.04</v>
      </c>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222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ht="22.5" outlineLevel="1" x14ac:dyDescent="0.2">
      <c r="A43" s="235">
        <v>5</v>
      </c>
      <c r="B43" s="236" t="s">
        <v>275</v>
      </c>
      <c r="C43" s="246" t="s">
        <v>276</v>
      </c>
      <c r="D43" s="237" t="s">
        <v>235</v>
      </c>
      <c r="E43" s="238">
        <v>4.3570000000000002</v>
      </c>
      <c r="F43" s="239"/>
      <c r="G43" s="240">
        <f>ROUND(E43*F43,2)</f>
        <v>0</v>
      </c>
      <c r="H43" s="239"/>
      <c r="I43" s="240">
        <f>ROUND(E43*H43,2)</f>
        <v>0</v>
      </c>
      <c r="J43" s="239"/>
      <c r="K43" s="240">
        <f>ROUND(E43*J43,2)</f>
        <v>0</v>
      </c>
      <c r="L43" s="240">
        <v>12</v>
      </c>
      <c r="M43" s="240">
        <f>G43*(1+L43/100)</f>
        <v>0</v>
      </c>
      <c r="N43" s="238">
        <v>0</v>
      </c>
      <c r="O43" s="238">
        <f>ROUND(E43*N43,2)</f>
        <v>0</v>
      </c>
      <c r="P43" s="238">
        <v>6.3E-2</v>
      </c>
      <c r="Q43" s="238">
        <f>ROUND(E43*P43,2)</f>
        <v>0.27</v>
      </c>
      <c r="R43" s="240"/>
      <c r="S43" s="240" t="s">
        <v>236</v>
      </c>
      <c r="T43" s="241" t="s">
        <v>237</v>
      </c>
      <c r="U43" s="224">
        <v>0</v>
      </c>
      <c r="V43" s="224">
        <f>ROUND(E43*U43,2)</f>
        <v>0</v>
      </c>
      <c r="W43" s="224"/>
      <c r="X43" s="224" t="s">
        <v>238</v>
      </c>
      <c r="Y43" s="224" t="s">
        <v>210</v>
      </c>
      <c r="Z43" s="214"/>
      <c r="AA43" s="214"/>
      <c r="AB43" s="214"/>
      <c r="AC43" s="214"/>
      <c r="AD43" s="214"/>
      <c r="AE43" s="214"/>
      <c r="AF43" s="214"/>
      <c r="AG43" s="214" t="s">
        <v>239</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49" t="s">
        <v>277</v>
      </c>
      <c r="D44" s="225"/>
      <c r="E44" s="226"/>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222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49" t="s">
        <v>362</v>
      </c>
      <c r="D45" s="225"/>
      <c r="E45" s="226"/>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222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49" t="s">
        <v>279</v>
      </c>
      <c r="D46" s="225"/>
      <c r="E46" s="226"/>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222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49" t="s">
        <v>280</v>
      </c>
      <c r="D47" s="225"/>
      <c r="E47" s="226">
        <v>4.3600000000000003</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222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ht="22.5" outlineLevel="1" x14ac:dyDescent="0.2">
      <c r="A48" s="235">
        <v>6</v>
      </c>
      <c r="B48" s="236" t="s">
        <v>281</v>
      </c>
      <c r="C48" s="246" t="s">
        <v>282</v>
      </c>
      <c r="D48" s="237" t="s">
        <v>235</v>
      </c>
      <c r="E48" s="238">
        <v>105.15</v>
      </c>
      <c r="F48" s="239"/>
      <c r="G48" s="240">
        <f>ROUND(E48*F48,2)</f>
        <v>0</v>
      </c>
      <c r="H48" s="239"/>
      <c r="I48" s="240">
        <f>ROUND(E48*H48,2)</f>
        <v>0</v>
      </c>
      <c r="J48" s="239"/>
      <c r="K48" s="240">
        <f>ROUND(E48*J48,2)</f>
        <v>0</v>
      </c>
      <c r="L48" s="240">
        <v>12</v>
      </c>
      <c r="M48" s="240">
        <f>G48*(1+L48/100)</f>
        <v>0</v>
      </c>
      <c r="N48" s="238">
        <v>0</v>
      </c>
      <c r="O48" s="238">
        <f>ROUND(E48*N48,2)</f>
        <v>0</v>
      </c>
      <c r="P48" s="238">
        <v>4.5999999999999999E-2</v>
      </c>
      <c r="Q48" s="238">
        <f>ROUND(E48*P48,2)</f>
        <v>4.84</v>
      </c>
      <c r="R48" s="240"/>
      <c r="S48" s="240" t="s">
        <v>236</v>
      </c>
      <c r="T48" s="241" t="s">
        <v>237</v>
      </c>
      <c r="U48" s="224">
        <v>0</v>
      </c>
      <c r="V48" s="224">
        <f>ROUND(E48*U48,2)</f>
        <v>0</v>
      </c>
      <c r="W48" s="224"/>
      <c r="X48" s="224" t="s">
        <v>238</v>
      </c>
      <c r="Y48" s="224" t="s">
        <v>210</v>
      </c>
      <c r="Z48" s="214"/>
      <c r="AA48" s="214"/>
      <c r="AB48" s="214"/>
      <c r="AC48" s="214"/>
      <c r="AD48" s="214"/>
      <c r="AE48" s="214"/>
      <c r="AF48" s="214"/>
      <c r="AG48" s="214" t="s">
        <v>239</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2" x14ac:dyDescent="0.2">
      <c r="A49" s="221"/>
      <c r="B49" s="222"/>
      <c r="C49" s="249" t="s">
        <v>283</v>
      </c>
      <c r="D49" s="225"/>
      <c r="E49" s="226"/>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222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49" t="s">
        <v>877</v>
      </c>
      <c r="D50" s="225"/>
      <c r="E50" s="226"/>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222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49" t="s">
        <v>878</v>
      </c>
      <c r="D51" s="225"/>
      <c r="E51" s="226"/>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222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49" t="s">
        <v>362</v>
      </c>
      <c r="D52" s="225"/>
      <c r="E52" s="226"/>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222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49" t="s">
        <v>288</v>
      </c>
      <c r="D53" s="225"/>
      <c r="E53" s="226"/>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222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49" t="s">
        <v>361</v>
      </c>
      <c r="D54" s="225"/>
      <c r="E54" s="226"/>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222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49" t="s">
        <v>287</v>
      </c>
      <c r="D55" s="225"/>
      <c r="E55" s="226"/>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222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49" t="s">
        <v>360</v>
      </c>
      <c r="D56" s="225"/>
      <c r="E56" s="226"/>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222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49" t="s">
        <v>286</v>
      </c>
      <c r="D57" s="225"/>
      <c r="E57" s="226"/>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222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49" t="s">
        <v>359</v>
      </c>
      <c r="D58" s="225"/>
      <c r="E58" s="226"/>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222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49" t="s">
        <v>879</v>
      </c>
      <c r="D59" s="225"/>
      <c r="E59" s="226"/>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222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49" t="s">
        <v>363</v>
      </c>
      <c r="D60" s="225"/>
      <c r="E60" s="226"/>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222</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49" t="s">
        <v>757</v>
      </c>
      <c r="D61" s="225"/>
      <c r="E61" s="226"/>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222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49" t="s">
        <v>367</v>
      </c>
      <c r="D62" s="225"/>
      <c r="E62" s="226"/>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222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49" t="s">
        <v>759</v>
      </c>
      <c r="D63" s="225"/>
      <c r="E63" s="226"/>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222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49" t="s">
        <v>647</v>
      </c>
      <c r="D64" s="225"/>
      <c r="E64" s="226"/>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222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49" t="s">
        <v>880</v>
      </c>
      <c r="D65" s="225"/>
      <c r="E65" s="226"/>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222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49" t="s">
        <v>649</v>
      </c>
      <c r="D66" s="225"/>
      <c r="E66" s="226"/>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222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49" t="s">
        <v>881</v>
      </c>
      <c r="D67" s="225"/>
      <c r="E67" s="226"/>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222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49" t="s">
        <v>367</v>
      </c>
      <c r="D68" s="225"/>
      <c r="E68" s="226"/>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222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49" t="s">
        <v>760</v>
      </c>
      <c r="D69" s="225"/>
      <c r="E69" s="226"/>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222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49" t="s">
        <v>370</v>
      </c>
      <c r="D70" s="225"/>
      <c r="E70" s="226"/>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222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49" t="s">
        <v>761</v>
      </c>
      <c r="D71" s="225"/>
      <c r="E71" s="226"/>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222</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49" t="s">
        <v>241</v>
      </c>
      <c r="D72" s="225"/>
      <c r="E72" s="226"/>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222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49" t="s">
        <v>295</v>
      </c>
      <c r="D73" s="225"/>
      <c r="E73" s="226"/>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222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49" t="s">
        <v>882</v>
      </c>
      <c r="D74" s="225"/>
      <c r="E74" s="226">
        <v>105.15</v>
      </c>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222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ht="22.5" outlineLevel="1" x14ac:dyDescent="0.2">
      <c r="A75" s="235">
        <v>7</v>
      </c>
      <c r="B75" s="236" t="s">
        <v>297</v>
      </c>
      <c r="C75" s="246" t="s">
        <v>298</v>
      </c>
      <c r="D75" s="237" t="s">
        <v>235</v>
      </c>
      <c r="E75" s="238">
        <v>89.884</v>
      </c>
      <c r="F75" s="239"/>
      <c r="G75" s="240">
        <f>ROUND(E75*F75,2)</f>
        <v>0</v>
      </c>
      <c r="H75" s="239"/>
      <c r="I75" s="240">
        <f>ROUND(E75*H75,2)</f>
        <v>0</v>
      </c>
      <c r="J75" s="239"/>
      <c r="K75" s="240">
        <f>ROUND(E75*J75,2)</f>
        <v>0</v>
      </c>
      <c r="L75" s="240">
        <v>12</v>
      </c>
      <c r="M75" s="240">
        <f>G75*(1+L75/100)</f>
        <v>0</v>
      </c>
      <c r="N75" s="238">
        <v>0</v>
      </c>
      <c r="O75" s="238">
        <f>ROUND(E75*N75,2)</f>
        <v>0</v>
      </c>
      <c r="P75" s="238">
        <v>0.05</v>
      </c>
      <c r="Q75" s="238">
        <f>ROUND(E75*P75,2)</f>
        <v>4.49</v>
      </c>
      <c r="R75" s="240"/>
      <c r="S75" s="240" t="s">
        <v>236</v>
      </c>
      <c r="T75" s="241" t="s">
        <v>237</v>
      </c>
      <c r="U75" s="224">
        <v>0</v>
      </c>
      <c r="V75" s="224">
        <f>ROUND(E75*U75,2)</f>
        <v>0</v>
      </c>
      <c r="W75" s="224"/>
      <c r="X75" s="224" t="s">
        <v>238</v>
      </c>
      <c r="Y75" s="224" t="s">
        <v>210</v>
      </c>
      <c r="Z75" s="214"/>
      <c r="AA75" s="214"/>
      <c r="AB75" s="214"/>
      <c r="AC75" s="214"/>
      <c r="AD75" s="214"/>
      <c r="AE75" s="214"/>
      <c r="AF75" s="214"/>
      <c r="AG75" s="214" t="s">
        <v>239</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2" x14ac:dyDescent="0.2">
      <c r="A76" s="221"/>
      <c r="B76" s="222"/>
      <c r="C76" s="249" t="s">
        <v>299</v>
      </c>
      <c r="D76" s="225"/>
      <c r="E76" s="226"/>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222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49" t="s">
        <v>877</v>
      </c>
      <c r="D77" s="225"/>
      <c r="E77" s="226"/>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222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49" t="s">
        <v>883</v>
      </c>
      <c r="D78" s="225"/>
      <c r="E78" s="226"/>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222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49" t="s">
        <v>362</v>
      </c>
      <c r="D79" s="225"/>
      <c r="E79" s="226"/>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222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49" t="s">
        <v>304</v>
      </c>
      <c r="D80" s="225"/>
      <c r="E80" s="226"/>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222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49" t="s">
        <v>361</v>
      </c>
      <c r="D81" s="225"/>
      <c r="E81" s="226"/>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222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49" t="s">
        <v>416</v>
      </c>
      <c r="D82" s="225"/>
      <c r="E82" s="226"/>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222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49" t="s">
        <v>360</v>
      </c>
      <c r="D83" s="225"/>
      <c r="E83" s="226"/>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222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49" t="s">
        <v>415</v>
      </c>
      <c r="D84" s="225"/>
      <c r="E84" s="226"/>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222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49" t="s">
        <v>359</v>
      </c>
      <c r="D85" s="225"/>
      <c r="E85" s="226"/>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222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49" t="s">
        <v>884</v>
      </c>
      <c r="D86" s="225"/>
      <c r="E86" s="226"/>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222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49" t="s">
        <v>363</v>
      </c>
      <c r="D87" s="225"/>
      <c r="E87" s="226"/>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222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49" t="s">
        <v>885</v>
      </c>
      <c r="D88" s="225"/>
      <c r="E88" s="226"/>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222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49" t="s">
        <v>367</v>
      </c>
      <c r="D89" s="225"/>
      <c r="E89" s="226"/>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222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49" t="s">
        <v>646</v>
      </c>
      <c r="D90" s="225"/>
      <c r="E90" s="226"/>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222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49" t="s">
        <v>647</v>
      </c>
      <c r="D91" s="225"/>
      <c r="E91" s="226"/>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222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49" t="s">
        <v>886</v>
      </c>
      <c r="D92" s="225"/>
      <c r="E92" s="226"/>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222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49" t="s">
        <v>649</v>
      </c>
      <c r="D93" s="225"/>
      <c r="E93" s="226"/>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222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49" t="s">
        <v>650</v>
      </c>
      <c r="D94" s="225"/>
      <c r="E94" s="226"/>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222</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49" t="s">
        <v>367</v>
      </c>
      <c r="D95" s="225"/>
      <c r="E95" s="226"/>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222</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49" t="s">
        <v>306</v>
      </c>
      <c r="D96" s="225"/>
      <c r="E96" s="226"/>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222</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49" t="s">
        <v>370</v>
      </c>
      <c r="D97" s="225"/>
      <c r="E97" s="226"/>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222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49" t="s">
        <v>309</v>
      </c>
      <c r="D98" s="225"/>
      <c r="E98" s="226"/>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222</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49" t="s">
        <v>241</v>
      </c>
      <c r="D99" s="225"/>
      <c r="E99" s="226"/>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222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49" t="s">
        <v>651</v>
      </c>
      <c r="D100" s="225"/>
      <c r="E100" s="226"/>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222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49" t="s">
        <v>887</v>
      </c>
      <c r="D101" s="225"/>
      <c r="E101" s="226">
        <v>89.88</v>
      </c>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222</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
      <c r="A102" s="253">
        <v>8</v>
      </c>
      <c r="B102" s="254" t="s">
        <v>313</v>
      </c>
      <c r="C102" s="260" t="s">
        <v>314</v>
      </c>
      <c r="D102" s="255" t="s">
        <v>228</v>
      </c>
      <c r="E102" s="256">
        <v>1</v>
      </c>
      <c r="F102" s="257"/>
      <c r="G102" s="258">
        <f>ROUND(E102*F102,2)</f>
        <v>0</v>
      </c>
      <c r="H102" s="257"/>
      <c r="I102" s="258">
        <f>ROUND(E102*H102,2)</f>
        <v>0</v>
      </c>
      <c r="J102" s="257"/>
      <c r="K102" s="258">
        <f>ROUND(E102*J102,2)</f>
        <v>0</v>
      </c>
      <c r="L102" s="258">
        <v>12</v>
      </c>
      <c r="M102" s="258">
        <f>G102*(1+L102/100)</f>
        <v>0</v>
      </c>
      <c r="N102" s="256">
        <v>0</v>
      </c>
      <c r="O102" s="256">
        <f>ROUND(E102*N102,2)</f>
        <v>0</v>
      </c>
      <c r="P102" s="256">
        <v>0</v>
      </c>
      <c r="Q102" s="256">
        <f>ROUND(E102*P102,2)</f>
        <v>0</v>
      </c>
      <c r="R102" s="258"/>
      <c r="S102" s="258" t="s">
        <v>229</v>
      </c>
      <c r="T102" s="259" t="s">
        <v>208</v>
      </c>
      <c r="U102" s="224">
        <v>0</v>
      </c>
      <c r="V102" s="224">
        <f>ROUND(E102*U102,2)</f>
        <v>0</v>
      </c>
      <c r="W102" s="224"/>
      <c r="X102" s="224" t="s">
        <v>238</v>
      </c>
      <c r="Y102" s="224" t="s">
        <v>210</v>
      </c>
      <c r="Z102" s="214"/>
      <c r="AA102" s="214"/>
      <c r="AB102" s="214"/>
      <c r="AC102" s="214"/>
      <c r="AD102" s="214"/>
      <c r="AE102" s="214"/>
      <c r="AF102" s="214"/>
      <c r="AG102" s="214" t="s">
        <v>315</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x14ac:dyDescent="0.2">
      <c r="A103" s="228" t="s">
        <v>202</v>
      </c>
      <c r="B103" s="229" t="s">
        <v>164</v>
      </c>
      <c r="C103" s="245" t="s">
        <v>165</v>
      </c>
      <c r="D103" s="230"/>
      <c r="E103" s="231"/>
      <c r="F103" s="232"/>
      <c r="G103" s="232">
        <f>SUMIF(AG104:AG128,"&lt;&gt;NOR",G104:G128)</f>
        <v>0</v>
      </c>
      <c r="H103" s="232"/>
      <c r="I103" s="232">
        <f>SUM(I104:I128)</f>
        <v>0</v>
      </c>
      <c r="J103" s="232"/>
      <c r="K103" s="232">
        <f>SUM(K104:K128)</f>
        <v>0</v>
      </c>
      <c r="L103" s="232"/>
      <c r="M103" s="232">
        <f>SUM(M104:M128)</f>
        <v>0</v>
      </c>
      <c r="N103" s="231"/>
      <c r="O103" s="231">
        <f>SUM(O104:O128)</f>
        <v>0</v>
      </c>
      <c r="P103" s="231"/>
      <c r="Q103" s="231">
        <f>SUM(Q104:Q128)</f>
        <v>0.21</v>
      </c>
      <c r="R103" s="232"/>
      <c r="S103" s="232"/>
      <c r="T103" s="233"/>
      <c r="U103" s="227"/>
      <c r="V103" s="227">
        <f>SUM(V104:V128)</f>
        <v>0</v>
      </c>
      <c r="W103" s="227"/>
      <c r="X103" s="227"/>
      <c r="Y103" s="227"/>
      <c r="AG103" t="s">
        <v>203</v>
      </c>
    </row>
    <row r="104" spans="1:60" outlineLevel="1" x14ac:dyDescent="0.2">
      <c r="A104" s="235">
        <v>9</v>
      </c>
      <c r="B104" s="236" t="s">
        <v>316</v>
      </c>
      <c r="C104" s="246" t="s">
        <v>317</v>
      </c>
      <c r="D104" s="237" t="s">
        <v>318</v>
      </c>
      <c r="E104" s="238">
        <v>125.18</v>
      </c>
      <c r="F104" s="239"/>
      <c r="G104" s="240">
        <f>ROUND(E104*F104,2)</f>
        <v>0</v>
      </c>
      <c r="H104" s="239"/>
      <c r="I104" s="240">
        <f>ROUND(E104*H104,2)</f>
        <v>0</v>
      </c>
      <c r="J104" s="239"/>
      <c r="K104" s="240">
        <f>ROUND(E104*J104,2)</f>
        <v>0</v>
      </c>
      <c r="L104" s="240">
        <v>12</v>
      </c>
      <c r="M104" s="240">
        <f>G104*(1+L104/100)</f>
        <v>0</v>
      </c>
      <c r="N104" s="238">
        <v>0</v>
      </c>
      <c r="O104" s="238">
        <f>ROUND(E104*N104,2)</f>
        <v>0</v>
      </c>
      <c r="P104" s="238">
        <v>1.67E-3</v>
      </c>
      <c r="Q104" s="238">
        <f>ROUND(E104*P104,2)</f>
        <v>0.21</v>
      </c>
      <c r="R104" s="240"/>
      <c r="S104" s="240" t="s">
        <v>236</v>
      </c>
      <c r="T104" s="241" t="s">
        <v>237</v>
      </c>
      <c r="U104" s="224">
        <v>0</v>
      </c>
      <c r="V104" s="224">
        <f>ROUND(E104*U104,2)</f>
        <v>0</v>
      </c>
      <c r="W104" s="224"/>
      <c r="X104" s="224" t="s">
        <v>238</v>
      </c>
      <c r="Y104" s="224" t="s">
        <v>210</v>
      </c>
      <c r="Z104" s="214"/>
      <c r="AA104" s="214"/>
      <c r="AB104" s="214"/>
      <c r="AC104" s="214"/>
      <c r="AD104" s="214"/>
      <c r="AE104" s="214"/>
      <c r="AF104" s="214"/>
      <c r="AG104" s="214" t="s">
        <v>319</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2" x14ac:dyDescent="0.2">
      <c r="A105" s="221"/>
      <c r="B105" s="222"/>
      <c r="C105" s="249" t="s">
        <v>320</v>
      </c>
      <c r="D105" s="225"/>
      <c r="E105" s="226"/>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222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49" t="s">
        <v>877</v>
      </c>
      <c r="D106" s="225"/>
      <c r="E106" s="226"/>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222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49" t="s">
        <v>888</v>
      </c>
      <c r="D107" s="225"/>
      <c r="E107" s="226"/>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222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49" t="s">
        <v>361</v>
      </c>
      <c r="D108" s="225"/>
      <c r="E108" s="226"/>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222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49" t="s">
        <v>324</v>
      </c>
      <c r="D109" s="225"/>
      <c r="E109" s="226"/>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222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49" t="s">
        <v>360</v>
      </c>
      <c r="D110" s="225"/>
      <c r="E110" s="226"/>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222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49" t="s">
        <v>323</v>
      </c>
      <c r="D111" s="225"/>
      <c r="E111" s="226"/>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222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49" t="s">
        <v>359</v>
      </c>
      <c r="D112" s="225"/>
      <c r="E112" s="226"/>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222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49" t="s">
        <v>889</v>
      </c>
      <c r="D113" s="225"/>
      <c r="E113" s="226"/>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222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49" t="s">
        <v>363</v>
      </c>
      <c r="D114" s="225"/>
      <c r="E114" s="226"/>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222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49" t="s">
        <v>656</v>
      </c>
      <c r="D115" s="225"/>
      <c r="E115" s="226"/>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222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49" t="s">
        <v>367</v>
      </c>
      <c r="D116" s="225"/>
      <c r="E116" s="226"/>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222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49" t="s">
        <v>658</v>
      </c>
      <c r="D117" s="225"/>
      <c r="E117" s="226"/>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222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49" t="s">
        <v>647</v>
      </c>
      <c r="D118" s="225"/>
      <c r="E118" s="226"/>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222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49" t="s">
        <v>326</v>
      </c>
      <c r="D119" s="225"/>
      <c r="E119" s="226"/>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222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49" t="s">
        <v>649</v>
      </c>
      <c r="D120" s="225"/>
      <c r="E120" s="226"/>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222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49" t="s">
        <v>890</v>
      </c>
      <c r="D121" s="225"/>
      <c r="E121" s="226"/>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222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49" t="s">
        <v>367</v>
      </c>
      <c r="D122" s="225"/>
      <c r="E122" s="226"/>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222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49" t="s">
        <v>326</v>
      </c>
      <c r="D123" s="225"/>
      <c r="E123" s="226"/>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222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49" t="s">
        <v>370</v>
      </c>
      <c r="D124" s="225"/>
      <c r="E124" s="226"/>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222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49" t="s">
        <v>329</v>
      </c>
      <c r="D125" s="225"/>
      <c r="E125" s="226"/>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222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49" t="s">
        <v>241</v>
      </c>
      <c r="D126" s="225"/>
      <c r="E126" s="226"/>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222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49" t="s">
        <v>331</v>
      </c>
      <c r="D127" s="225"/>
      <c r="E127" s="226"/>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222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49" t="s">
        <v>891</v>
      </c>
      <c r="D128" s="225"/>
      <c r="E128" s="226">
        <v>125.18</v>
      </c>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222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x14ac:dyDescent="0.2">
      <c r="A129" s="228" t="s">
        <v>202</v>
      </c>
      <c r="B129" s="229" t="s">
        <v>166</v>
      </c>
      <c r="C129" s="245" t="s">
        <v>167</v>
      </c>
      <c r="D129" s="230"/>
      <c r="E129" s="231"/>
      <c r="F129" s="232"/>
      <c r="G129" s="232">
        <f>SUMIF(AG130:AG162,"&lt;&gt;NOR",G130:G162)</f>
        <v>0</v>
      </c>
      <c r="H129" s="232"/>
      <c r="I129" s="232">
        <f>SUM(I130:I162)</f>
        <v>0</v>
      </c>
      <c r="J129" s="232"/>
      <c r="K129" s="232">
        <f>SUM(K130:K162)</f>
        <v>0</v>
      </c>
      <c r="L129" s="232"/>
      <c r="M129" s="232">
        <f>SUM(M130:M162)</f>
        <v>0</v>
      </c>
      <c r="N129" s="231"/>
      <c r="O129" s="231">
        <f>SUM(O130:O162)</f>
        <v>0</v>
      </c>
      <c r="P129" s="231"/>
      <c r="Q129" s="231">
        <f>SUM(Q130:Q162)</f>
        <v>0.35</v>
      </c>
      <c r="R129" s="232"/>
      <c r="S129" s="232"/>
      <c r="T129" s="233"/>
      <c r="U129" s="227"/>
      <c r="V129" s="227">
        <f>SUM(V130:V162)</f>
        <v>0</v>
      </c>
      <c r="W129" s="227"/>
      <c r="X129" s="227"/>
      <c r="Y129" s="227"/>
      <c r="AG129" t="s">
        <v>203</v>
      </c>
    </row>
    <row r="130" spans="1:60" outlineLevel="1" x14ac:dyDescent="0.2">
      <c r="A130" s="235">
        <v>10</v>
      </c>
      <c r="B130" s="236" t="s">
        <v>333</v>
      </c>
      <c r="C130" s="246" t="s">
        <v>334</v>
      </c>
      <c r="D130" s="237" t="s">
        <v>318</v>
      </c>
      <c r="E130" s="238">
        <v>100.38</v>
      </c>
      <c r="F130" s="239"/>
      <c r="G130" s="240">
        <f>ROUND(E130*F130,2)</f>
        <v>0</v>
      </c>
      <c r="H130" s="239"/>
      <c r="I130" s="240">
        <f>ROUND(E130*H130,2)</f>
        <v>0</v>
      </c>
      <c r="J130" s="239"/>
      <c r="K130" s="240">
        <f>ROUND(E130*J130,2)</f>
        <v>0</v>
      </c>
      <c r="L130" s="240">
        <v>12</v>
      </c>
      <c r="M130" s="240">
        <f>G130*(1+L130/100)</f>
        <v>0</v>
      </c>
      <c r="N130" s="238">
        <v>0</v>
      </c>
      <c r="O130" s="238">
        <f>ROUND(E130*N130,2)</f>
        <v>0</v>
      </c>
      <c r="P130" s="238">
        <v>2E-3</v>
      </c>
      <c r="Q130" s="238">
        <f>ROUND(E130*P130,2)</f>
        <v>0.2</v>
      </c>
      <c r="R130" s="240"/>
      <c r="S130" s="240" t="s">
        <v>236</v>
      </c>
      <c r="T130" s="241" t="s">
        <v>237</v>
      </c>
      <c r="U130" s="224">
        <v>0</v>
      </c>
      <c r="V130" s="224">
        <f>ROUND(E130*U130,2)</f>
        <v>0</v>
      </c>
      <c r="W130" s="224"/>
      <c r="X130" s="224" t="s">
        <v>238</v>
      </c>
      <c r="Y130" s="224" t="s">
        <v>210</v>
      </c>
      <c r="Z130" s="214"/>
      <c r="AA130" s="214"/>
      <c r="AB130" s="214"/>
      <c r="AC130" s="214"/>
      <c r="AD130" s="214"/>
      <c r="AE130" s="214"/>
      <c r="AF130" s="214"/>
      <c r="AG130" s="214" t="s">
        <v>319</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2" x14ac:dyDescent="0.2">
      <c r="A131" s="221"/>
      <c r="B131" s="222"/>
      <c r="C131" s="249" t="s">
        <v>335</v>
      </c>
      <c r="D131" s="225"/>
      <c r="E131" s="226"/>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222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49" t="s">
        <v>363</v>
      </c>
      <c r="D132" s="225"/>
      <c r="E132" s="226"/>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222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49" t="s">
        <v>656</v>
      </c>
      <c r="D133" s="225"/>
      <c r="E133" s="226"/>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222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49" t="s">
        <v>367</v>
      </c>
      <c r="D134" s="225"/>
      <c r="E134" s="226"/>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222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49" t="s">
        <v>658</v>
      </c>
      <c r="D135" s="225"/>
      <c r="E135" s="226"/>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222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49" t="s">
        <v>647</v>
      </c>
      <c r="D136" s="225"/>
      <c r="E136" s="226"/>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222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49" t="s">
        <v>326</v>
      </c>
      <c r="D137" s="225"/>
      <c r="E137" s="226"/>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222</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49" t="s">
        <v>649</v>
      </c>
      <c r="D138" s="225"/>
      <c r="E138" s="226"/>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222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49" t="s">
        <v>890</v>
      </c>
      <c r="D139" s="225"/>
      <c r="E139" s="226"/>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222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49" t="s">
        <v>367</v>
      </c>
      <c r="D140" s="225"/>
      <c r="E140" s="226"/>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222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49" t="s">
        <v>326</v>
      </c>
      <c r="D141" s="225"/>
      <c r="E141" s="226"/>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222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49" t="s">
        <v>370</v>
      </c>
      <c r="D142" s="225"/>
      <c r="E142" s="226"/>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222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49" t="s">
        <v>329</v>
      </c>
      <c r="D143" s="225"/>
      <c r="E143" s="226"/>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222</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49" t="s">
        <v>892</v>
      </c>
      <c r="D144" s="225"/>
      <c r="E144" s="226">
        <v>100.38</v>
      </c>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222</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1" x14ac:dyDescent="0.2">
      <c r="A145" s="235">
        <v>11</v>
      </c>
      <c r="B145" s="236" t="s">
        <v>337</v>
      </c>
      <c r="C145" s="246" t="s">
        <v>338</v>
      </c>
      <c r="D145" s="237" t="s">
        <v>318</v>
      </c>
      <c r="E145" s="238">
        <v>24.8</v>
      </c>
      <c r="F145" s="239"/>
      <c r="G145" s="240">
        <f>ROUND(E145*F145,2)</f>
        <v>0</v>
      </c>
      <c r="H145" s="239"/>
      <c r="I145" s="240">
        <f>ROUND(E145*H145,2)</f>
        <v>0</v>
      </c>
      <c r="J145" s="239"/>
      <c r="K145" s="240">
        <f>ROUND(E145*J145,2)</f>
        <v>0</v>
      </c>
      <c r="L145" s="240">
        <v>12</v>
      </c>
      <c r="M145" s="240">
        <f>G145*(1+L145/100)</f>
        <v>0</v>
      </c>
      <c r="N145" s="238">
        <v>0</v>
      </c>
      <c r="O145" s="238">
        <f>ROUND(E145*N145,2)</f>
        <v>0</v>
      </c>
      <c r="P145" s="238">
        <v>5.0000000000000001E-3</v>
      </c>
      <c r="Q145" s="238">
        <f>ROUND(E145*P145,2)</f>
        <v>0.12</v>
      </c>
      <c r="R145" s="240"/>
      <c r="S145" s="240" t="s">
        <v>236</v>
      </c>
      <c r="T145" s="241" t="s">
        <v>237</v>
      </c>
      <c r="U145" s="224">
        <v>0</v>
      </c>
      <c r="V145" s="224">
        <f>ROUND(E145*U145,2)</f>
        <v>0</v>
      </c>
      <c r="W145" s="224"/>
      <c r="X145" s="224" t="s">
        <v>238</v>
      </c>
      <c r="Y145" s="224" t="s">
        <v>210</v>
      </c>
      <c r="Z145" s="214"/>
      <c r="AA145" s="214"/>
      <c r="AB145" s="214"/>
      <c r="AC145" s="214"/>
      <c r="AD145" s="214"/>
      <c r="AE145" s="214"/>
      <c r="AF145" s="214"/>
      <c r="AG145" s="214" t="s">
        <v>319</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2" x14ac:dyDescent="0.2">
      <c r="A146" s="221"/>
      <c r="B146" s="222"/>
      <c r="C146" s="249" t="s">
        <v>335</v>
      </c>
      <c r="D146" s="225"/>
      <c r="E146" s="226"/>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222</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49" t="s">
        <v>877</v>
      </c>
      <c r="D147" s="225"/>
      <c r="E147" s="226"/>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222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49" t="s">
        <v>888</v>
      </c>
      <c r="D148" s="225"/>
      <c r="E148" s="226"/>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222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49" t="s">
        <v>361</v>
      </c>
      <c r="D149" s="225"/>
      <c r="E149" s="226"/>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222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49" t="s">
        <v>324</v>
      </c>
      <c r="D150" s="225"/>
      <c r="E150" s="226"/>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222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49" t="s">
        <v>360</v>
      </c>
      <c r="D151" s="225"/>
      <c r="E151" s="226"/>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222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49" t="s">
        <v>323</v>
      </c>
      <c r="D152" s="225"/>
      <c r="E152" s="226"/>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222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49" t="s">
        <v>359</v>
      </c>
      <c r="D153" s="225"/>
      <c r="E153" s="226"/>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222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49" t="s">
        <v>889</v>
      </c>
      <c r="D154" s="225"/>
      <c r="E154" s="226"/>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222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49" t="s">
        <v>241</v>
      </c>
      <c r="D155" s="225"/>
      <c r="E155" s="226"/>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222</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49" t="s">
        <v>331</v>
      </c>
      <c r="D156" s="225"/>
      <c r="E156" s="226"/>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222</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49" t="s">
        <v>893</v>
      </c>
      <c r="D157" s="225"/>
      <c r="E157" s="226">
        <v>24.8</v>
      </c>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222</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
      <c r="A158" s="235">
        <v>12</v>
      </c>
      <c r="B158" s="236" t="s">
        <v>340</v>
      </c>
      <c r="C158" s="246" t="s">
        <v>341</v>
      </c>
      <c r="D158" s="237" t="s">
        <v>342</v>
      </c>
      <c r="E158" s="238">
        <v>1</v>
      </c>
      <c r="F158" s="239"/>
      <c r="G158" s="240">
        <f>ROUND(E158*F158,2)</f>
        <v>0</v>
      </c>
      <c r="H158" s="239"/>
      <c r="I158" s="240">
        <f>ROUND(E158*H158,2)</f>
        <v>0</v>
      </c>
      <c r="J158" s="239"/>
      <c r="K158" s="240">
        <f>ROUND(E158*J158,2)</f>
        <v>0</v>
      </c>
      <c r="L158" s="240">
        <v>12</v>
      </c>
      <c r="M158" s="240">
        <f>G158*(1+L158/100)</f>
        <v>0</v>
      </c>
      <c r="N158" s="238">
        <v>0</v>
      </c>
      <c r="O158" s="238">
        <f>ROUND(E158*N158,2)</f>
        <v>0</v>
      </c>
      <c r="P158" s="238">
        <v>2.8000000000000001E-2</v>
      </c>
      <c r="Q158" s="238">
        <f>ROUND(E158*P158,2)</f>
        <v>0.03</v>
      </c>
      <c r="R158" s="240"/>
      <c r="S158" s="240" t="s">
        <v>236</v>
      </c>
      <c r="T158" s="241" t="s">
        <v>237</v>
      </c>
      <c r="U158" s="224">
        <v>0</v>
      </c>
      <c r="V158" s="224">
        <f>ROUND(E158*U158,2)</f>
        <v>0</v>
      </c>
      <c r="W158" s="224"/>
      <c r="X158" s="224" t="s">
        <v>238</v>
      </c>
      <c r="Y158" s="224" t="s">
        <v>210</v>
      </c>
      <c r="Z158" s="214"/>
      <c r="AA158" s="214"/>
      <c r="AB158" s="214"/>
      <c r="AC158" s="214"/>
      <c r="AD158" s="214"/>
      <c r="AE158" s="214"/>
      <c r="AF158" s="214"/>
      <c r="AG158" s="214" t="s">
        <v>319</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2" x14ac:dyDescent="0.2">
      <c r="A159" s="221"/>
      <c r="B159" s="222"/>
      <c r="C159" s="249" t="s">
        <v>343</v>
      </c>
      <c r="D159" s="225"/>
      <c r="E159" s="226"/>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222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49" t="s">
        <v>278</v>
      </c>
      <c r="D160" s="225"/>
      <c r="E160" s="226"/>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222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49" t="s">
        <v>344</v>
      </c>
      <c r="D161" s="225"/>
      <c r="E161" s="226"/>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222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49" t="s">
        <v>58</v>
      </c>
      <c r="D162" s="225"/>
      <c r="E162" s="226">
        <v>1</v>
      </c>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222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x14ac:dyDescent="0.2">
      <c r="A163" s="228" t="s">
        <v>202</v>
      </c>
      <c r="B163" s="229" t="s">
        <v>160</v>
      </c>
      <c r="C163" s="245" t="s">
        <v>161</v>
      </c>
      <c r="D163" s="230"/>
      <c r="E163" s="231"/>
      <c r="F163" s="232"/>
      <c r="G163" s="232">
        <f>SUMIF(AG164:AG168,"&lt;&gt;NOR",G164:G168)</f>
        <v>0</v>
      </c>
      <c r="H163" s="232"/>
      <c r="I163" s="232">
        <f>SUM(I164:I168)</f>
        <v>0</v>
      </c>
      <c r="J163" s="232"/>
      <c r="K163" s="232">
        <f>SUM(K164:K168)</f>
        <v>0</v>
      </c>
      <c r="L163" s="232"/>
      <c r="M163" s="232">
        <f>SUM(M164:M168)</f>
        <v>0</v>
      </c>
      <c r="N163" s="231"/>
      <c r="O163" s="231">
        <f>SUM(O164:O168)</f>
        <v>0</v>
      </c>
      <c r="P163" s="231"/>
      <c r="Q163" s="231">
        <f>SUM(Q164:Q168)</f>
        <v>0</v>
      </c>
      <c r="R163" s="232"/>
      <c r="S163" s="232"/>
      <c r="T163" s="233"/>
      <c r="U163" s="227"/>
      <c r="V163" s="227">
        <f>SUM(V164:V168)</f>
        <v>0</v>
      </c>
      <c r="W163" s="227"/>
      <c r="X163" s="227"/>
      <c r="Y163" s="227"/>
      <c r="AG163" t="s">
        <v>203</v>
      </c>
    </row>
    <row r="164" spans="1:60" ht="22.5" outlineLevel="1" x14ac:dyDescent="0.2">
      <c r="A164" s="253">
        <v>13</v>
      </c>
      <c r="B164" s="254" t="s">
        <v>345</v>
      </c>
      <c r="C164" s="260" t="s">
        <v>346</v>
      </c>
      <c r="D164" s="255" t="s">
        <v>347</v>
      </c>
      <c r="E164" s="256">
        <v>17.247</v>
      </c>
      <c r="F164" s="257"/>
      <c r="G164" s="258">
        <f>ROUND(E164*F164,2)</f>
        <v>0</v>
      </c>
      <c r="H164" s="257"/>
      <c r="I164" s="258">
        <f>ROUND(E164*H164,2)</f>
        <v>0</v>
      </c>
      <c r="J164" s="257"/>
      <c r="K164" s="258">
        <f>ROUND(E164*J164,2)</f>
        <v>0</v>
      </c>
      <c r="L164" s="258">
        <v>12</v>
      </c>
      <c r="M164" s="258">
        <f>G164*(1+L164/100)</f>
        <v>0</v>
      </c>
      <c r="N164" s="256">
        <v>0</v>
      </c>
      <c r="O164" s="256">
        <f>ROUND(E164*N164,2)</f>
        <v>0</v>
      </c>
      <c r="P164" s="256">
        <v>0</v>
      </c>
      <c r="Q164" s="256">
        <f>ROUND(E164*P164,2)</f>
        <v>0</v>
      </c>
      <c r="R164" s="258"/>
      <c r="S164" s="258" t="s">
        <v>236</v>
      </c>
      <c r="T164" s="259" t="s">
        <v>237</v>
      </c>
      <c r="U164" s="224">
        <v>0</v>
      </c>
      <c r="V164" s="224">
        <f>ROUND(E164*U164,2)</f>
        <v>0</v>
      </c>
      <c r="W164" s="224"/>
      <c r="X164" s="224" t="s">
        <v>238</v>
      </c>
      <c r="Y164" s="224" t="s">
        <v>210</v>
      </c>
      <c r="Z164" s="214"/>
      <c r="AA164" s="214"/>
      <c r="AB164" s="214"/>
      <c r="AC164" s="214"/>
      <c r="AD164" s="214"/>
      <c r="AE164" s="214"/>
      <c r="AF164" s="214"/>
      <c r="AG164" s="214" t="s">
        <v>239</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ht="22.5" outlineLevel="1" x14ac:dyDescent="0.2">
      <c r="A165" s="253">
        <v>14</v>
      </c>
      <c r="B165" s="254" t="s">
        <v>348</v>
      </c>
      <c r="C165" s="260" t="s">
        <v>349</v>
      </c>
      <c r="D165" s="255" t="s">
        <v>347</v>
      </c>
      <c r="E165" s="256">
        <v>17.247</v>
      </c>
      <c r="F165" s="257"/>
      <c r="G165" s="258">
        <f>ROUND(E165*F165,2)</f>
        <v>0</v>
      </c>
      <c r="H165" s="257"/>
      <c r="I165" s="258">
        <f>ROUND(E165*H165,2)</f>
        <v>0</v>
      </c>
      <c r="J165" s="257"/>
      <c r="K165" s="258">
        <f>ROUND(E165*J165,2)</f>
        <v>0</v>
      </c>
      <c r="L165" s="258">
        <v>12</v>
      </c>
      <c r="M165" s="258">
        <f>G165*(1+L165/100)</f>
        <v>0</v>
      </c>
      <c r="N165" s="256">
        <v>0</v>
      </c>
      <c r="O165" s="256">
        <f>ROUND(E165*N165,2)</f>
        <v>0</v>
      </c>
      <c r="P165" s="256">
        <v>0</v>
      </c>
      <c r="Q165" s="256">
        <f>ROUND(E165*P165,2)</f>
        <v>0</v>
      </c>
      <c r="R165" s="258"/>
      <c r="S165" s="258" t="s">
        <v>236</v>
      </c>
      <c r="T165" s="259" t="s">
        <v>237</v>
      </c>
      <c r="U165" s="224">
        <v>0</v>
      </c>
      <c r="V165" s="224">
        <f>ROUND(E165*U165,2)</f>
        <v>0</v>
      </c>
      <c r="W165" s="224"/>
      <c r="X165" s="224" t="s">
        <v>238</v>
      </c>
      <c r="Y165" s="224" t="s">
        <v>210</v>
      </c>
      <c r="Z165" s="214"/>
      <c r="AA165" s="214"/>
      <c r="AB165" s="214"/>
      <c r="AC165" s="214"/>
      <c r="AD165" s="214"/>
      <c r="AE165" s="214"/>
      <c r="AF165" s="214"/>
      <c r="AG165" s="214" t="s">
        <v>239</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ht="22.5" outlineLevel="1" x14ac:dyDescent="0.2">
      <c r="A166" s="235">
        <v>15</v>
      </c>
      <c r="B166" s="236" t="s">
        <v>350</v>
      </c>
      <c r="C166" s="246" t="s">
        <v>351</v>
      </c>
      <c r="D166" s="237" t="s">
        <v>347</v>
      </c>
      <c r="E166" s="238">
        <v>241.458</v>
      </c>
      <c r="F166" s="239"/>
      <c r="G166" s="240">
        <f>ROUND(E166*F166,2)</f>
        <v>0</v>
      </c>
      <c r="H166" s="239"/>
      <c r="I166" s="240">
        <f>ROUND(E166*H166,2)</f>
        <v>0</v>
      </c>
      <c r="J166" s="239"/>
      <c r="K166" s="240">
        <f>ROUND(E166*J166,2)</f>
        <v>0</v>
      </c>
      <c r="L166" s="240">
        <v>12</v>
      </c>
      <c r="M166" s="240">
        <f>G166*(1+L166/100)</f>
        <v>0</v>
      </c>
      <c r="N166" s="238">
        <v>0</v>
      </c>
      <c r="O166" s="238">
        <f>ROUND(E166*N166,2)</f>
        <v>0</v>
      </c>
      <c r="P166" s="238">
        <v>0</v>
      </c>
      <c r="Q166" s="238">
        <f>ROUND(E166*P166,2)</f>
        <v>0</v>
      </c>
      <c r="R166" s="240"/>
      <c r="S166" s="240" t="s">
        <v>236</v>
      </c>
      <c r="T166" s="241" t="s">
        <v>237</v>
      </c>
      <c r="U166" s="224">
        <v>0</v>
      </c>
      <c r="V166" s="224">
        <f>ROUND(E166*U166,2)</f>
        <v>0</v>
      </c>
      <c r="W166" s="224"/>
      <c r="X166" s="224" t="s">
        <v>238</v>
      </c>
      <c r="Y166" s="224" t="s">
        <v>210</v>
      </c>
      <c r="Z166" s="214"/>
      <c r="AA166" s="214"/>
      <c r="AB166" s="214"/>
      <c r="AC166" s="214"/>
      <c r="AD166" s="214"/>
      <c r="AE166" s="214"/>
      <c r="AF166" s="214"/>
      <c r="AG166" s="214" t="s">
        <v>239</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2" x14ac:dyDescent="0.2">
      <c r="A167" s="221"/>
      <c r="B167" s="222"/>
      <c r="C167" s="249" t="s">
        <v>894</v>
      </c>
      <c r="D167" s="225"/>
      <c r="E167" s="226">
        <v>241.458</v>
      </c>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222</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ht="22.5" outlineLevel="1" x14ac:dyDescent="0.2">
      <c r="A168" s="235">
        <v>16</v>
      </c>
      <c r="B168" s="236" t="s">
        <v>353</v>
      </c>
      <c r="C168" s="246" t="s">
        <v>354</v>
      </c>
      <c r="D168" s="237" t="s">
        <v>347</v>
      </c>
      <c r="E168" s="238">
        <v>17.247</v>
      </c>
      <c r="F168" s="239"/>
      <c r="G168" s="240">
        <f>ROUND(E168*F168,2)</f>
        <v>0</v>
      </c>
      <c r="H168" s="239"/>
      <c r="I168" s="240">
        <f>ROUND(E168*H168,2)</f>
        <v>0</v>
      </c>
      <c r="J168" s="239"/>
      <c r="K168" s="240">
        <f>ROUND(E168*J168,2)</f>
        <v>0</v>
      </c>
      <c r="L168" s="240">
        <v>12</v>
      </c>
      <c r="M168" s="240">
        <f>G168*(1+L168/100)</f>
        <v>0</v>
      </c>
      <c r="N168" s="238">
        <v>0</v>
      </c>
      <c r="O168" s="238">
        <f>ROUND(E168*N168,2)</f>
        <v>0</v>
      </c>
      <c r="P168" s="238">
        <v>0</v>
      </c>
      <c r="Q168" s="238">
        <f>ROUND(E168*P168,2)</f>
        <v>0</v>
      </c>
      <c r="R168" s="240"/>
      <c r="S168" s="240" t="s">
        <v>236</v>
      </c>
      <c r="T168" s="241" t="s">
        <v>237</v>
      </c>
      <c r="U168" s="224">
        <v>0</v>
      </c>
      <c r="V168" s="224">
        <f>ROUND(E168*U168,2)</f>
        <v>0</v>
      </c>
      <c r="W168" s="224"/>
      <c r="X168" s="224" t="s">
        <v>238</v>
      </c>
      <c r="Y168" s="224" t="s">
        <v>210</v>
      </c>
      <c r="Z168" s="214"/>
      <c r="AA168" s="214"/>
      <c r="AB168" s="214"/>
      <c r="AC168" s="214"/>
      <c r="AD168" s="214"/>
      <c r="AE168" s="214"/>
      <c r="AF168" s="214"/>
      <c r="AG168" s="214" t="s">
        <v>239</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x14ac:dyDescent="0.2">
      <c r="A169" s="3"/>
      <c r="B169" s="4"/>
      <c r="C169" s="250"/>
      <c r="D169" s="6"/>
      <c r="E169" s="3"/>
      <c r="F169" s="3"/>
      <c r="G169" s="3"/>
      <c r="H169" s="3"/>
      <c r="I169" s="3"/>
      <c r="J169" s="3"/>
      <c r="K169" s="3"/>
      <c r="L169" s="3"/>
      <c r="M169" s="3"/>
      <c r="N169" s="3"/>
      <c r="O169" s="3"/>
      <c r="P169" s="3"/>
      <c r="Q169" s="3"/>
      <c r="R169" s="3"/>
      <c r="S169" s="3"/>
      <c r="T169" s="3"/>
      <c r="U169" s="3"/>
      <c r="V169" s="3"/>
      <c r="W169" s="3"/>
      <c r="X169" s="3"/>
      <c r="Y169" s="3"/>
      <c r="AE169">
        <v>12</v>
      </c>
      <c r="AF169">
        <v>21</v>
      </c>
      <c r="AG169" t="s">
        <v>188</v>
      </c>
    </row>
    <row r="170" spans="1:60" x14ac:dyDescent="0.2">
      <c r="A170" s="217"/>
      <c r="B170" s="218" t="s">
        <v>29</v>
      </c>
      <c r="C170" s="251"/>
      <c r="D170" s="219"/>
      <c r="E170" s="220"/>
      <c r="F170" s="220"/>
      <c r="G170" s="234">
        <f>G8+G103+G129+G163</f>
        <v>0</v>
      </c>
      <c r="H170" s="3"/>
      <c r="I170" s="3"/>
      <c r="J170" s="3"/>
      <c r="K170" s="3"/>
      <c r="L170" s="3"/>
      <c r="M170" s="3"/>
      <c r="N170" s="3"/>
      <c r="O170" s="3"/>
      <c r="P170" s="3"/>
      <c r="Q170" s="3"/>
      <c r="R170" s="3"/>
      <c r="S170" s="3"/>
      <c r="T170" s="3"/>
      <c r="U170" s="3"/>
      <c r="V170" s="3"/>
      <c r="W170" s="3"/>
      <c r="X170" s="3"/>
      <c r="Y170" s="3"/>
      <c r="AE170">
        <f>SUMIF(L7:L168,AE169,G7:G168)</f>
        <v>0</v>
      </c>
      <c r="AF170">
        <f>SUMIF(L7:L168,AF169,G7:G168)</f>
        <v>0</v>
      </c>
      <c r="AG170" t="s">
        <v>230</v>
      </c>
    </row>
    <row r="171" spans="1:60" x14ac:dyDescent="0.2">
      <c r="C171" s="252"/>
      <c r="D171" s="10"/>
      <c r="AG171" t="s">
        <v>231</v>
      </c>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OyPN+kdGAjhT0Wc8U/fPaBM6bFbaDMJ7y/C1HEMRCcjQugYklhHO1seRTHmi3t2yMu74zfHF1/1pkblKS8jxQ==" saltValue="PMzV1KN4Ra3tV9BpOupZ6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232</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73</v>
      </c>
      <c r="C3" s="203" t="s">
        <v>74</v>
      </c>
      <c r="D3" s="201"/>
      <c r="E3" s="201"/>
      <c r="F3" s="201"/>
      <c r="G3" s="202"/>
      <c r="AC3" s="178" t="s">
        <v>176</v>
      </c>
      <c r="AG3" t="s">
        <v>178</v>
      </c>
    </row>
    <row r="4" spans="1:60" ht="24.95" customHeight="1" x14ac:dyDescent="0.2">
      <c r="A4" s="204" t="s">
        <v>9</v>
      </c>
      <c r="B4" s="205" t="s">
        <v>60</v>
      </c>
      <c r="C4" s="206" t="s">
        <v>67</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149</v>
      </c>
      <c r="C8" s="245" t="s">
        <v>150</v>
      </c>
      <c r="D8" s="230"/>
      <c r="E8" s="231"/>
      <c r="F8" s="232"/>
      <c r="G8" s="232">
        <f>SUMIF(AG9:AG100,"&lt;&gt;NOR",G9:G100)</f>
        <v>0</v>
      </c>
      <c r="H8" s="232"/>
      <c r="I8" s="232">
        <f>SUM(I9:I100)</f>
        <v>0</v>
      </c>
      <c r="J8" s="232"/>
      <c r="K8" s="232">
        <f>SUM(K9:K100)</f>
        <v>0</v>
      </c>
      <c r="L8" s="232"/>
      <c r="M8" s="232">
        <f>SUM(M9:M100)</f>
        <v>0</v>
      </c>
      <c r="N8" s="231"/>
      <c r="O8" s="231">
        <f>SUM(O9:O100)</f>
        <v>7.2499999999999991</v>
      </c>
      <c r="P8" s="231"/>
      <c r="Q8" s="231">
        <f>SUM(Q9:Q100)</f>
        <v>0.01</v>
      </c>
      <c r="R8" s="232"/>
      <c r="S8" s="232"/>
      <c r="T8" s="233"/>
      <c r="U8" s="227"/>
      <c r="V8" s="227">
        <f>SUM(V9:V100)</f>
        <v>0</v>
      </c>
      <c r="W8" s="227"/>
      <c r="X8" s="227"/>
      <c r="Y8" s="227"/>
      <c r="AG8" t="s">
        <v>203</v>
      </c>
    </row>
    <row r="9" spans="1:60" ht="22.5" outlineLevel="1" x14ac:dyDescent="0.2">
      <c r="A9" s="235">
        <v>1</v>
      </c>
      <c r="B9" s="236" t="s">
        <v>355</v>
      </c>
      <c r="C9" s="246" t="s">
        <v>356</v>
      </c>
      <c r="D9" s="237" t="s">
        <v>235</v>
      </c>
      <c r="E9" s="238">
        <v>212.703</v>
      </c>
      <c r="F9" s="239"/>
      <c r="G9" s="240">
        <f>ROUND(E9*F9,2)</f>
        <v>0</v>
      </c>
      <c r="H9" s="239"/>
      <c r="I9" s="240">
        <f>ROUND(E9*H9,2)</f>
        <v>0</v>
      </c>
      <c r="J9" s="239"/>
      <c r="K9" s="240">
        <f>ROUND(E9*J9,2)</f>
        <v>0</v>
      </c>
      <c r="L9" s="240">
        <v>12</v>
      </c>
      <c r="M9" s="240">
        <f>G9*(1+L9/100)</f>
        <v>0</v>
      </c>
      <c r="N9" s="238">
        <v>1.1E-4</v>
      </c>
      <c r="O9" s="238">
        <f>ROUND(E9*N9,2)</f>
        <v>0.02</v>
      </c>
      <c r="P9" s="238">
        <v>6.0000000000000002E-5</v>
      </c>
      <c r="Q9" s="238">
        <f>ROUND(E9*P9,2)</f>
        <v>0.01</v>
      </c>
      <c r="R9" s="240"/>
      <c r="S9" s="240" t="s">
        <v>236</v>
      </c>
      <c r="T9" s="241" t="s">
        <v>237</v>
      </c>
      <c r="U9" s="224">
        <v>0</v>
      </c>
      <c r="V9" s="224">
        <f>ROUND(E9*U9,2)</f>
        <v>0</v>
      </c>
      <c r="W9" s="224"/>
      <c r="X9" s="224" t="s">
        <v>238</v>
      </c>
      <c r="Y9" s="224" t="s">
        <v>210</v>
      </c>
      <c r="Z9" s="214"/>
      <c r="AA9" s="214"/>
      <c r="AB9" s="214"/>
      <c r="AC9" s="214"/>
      <c r="AD9" s="214"/>
      <c r="AE9" s="214"/>
      <c r="AF9" s="214"/>
      <c r="AG9" s="214" t="s">
        <v>239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9" t="s">
        <v>357</v>
      </c>
      <c r="D10" s="225"/>
      <c r="E10" s="226"/>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222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49" t="s">
        <v>877</v>
      </c>
      <c r="D11" s="225"/>
      <c r="E11" s="226"/>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222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49" t="s">
        <v>871</v>
      </c>
      <c r="D12" s="225"/>
      <c r="E12" s="226"/>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49" t="s">
        <v>362</v>
      </c>
      <c r="D13" s="225"/>
      <c r="E13" s="226"/>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49" t="s">
        <v>279</v>
      </c>
      <c r="D14" s="225"/>
      <c r="E14" s="226"/>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222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49" t="s">
        <v>361</v>
      </c>
      <c r="D15" s="225"/>
      <c r="E15" s="226"/>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222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49" t="s">
        <v>254</v>
      </c>
      <c r="D16" s="225"/>
      <c r="E16" s="226"/>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49" t="s">
        <v>360</v>
      </c>
      <c r="D17" s="225"/>
      <c r="E17" s="226"/>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222</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49" t="s">
        <v>252</v>
      </c>
      <c r="D18" s="225"/>
      <c r="E18" s="226"/>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222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49" t="s">
        <v>359</v>
      </c>
      <c r="D19" s="225"/>
      <c r="E19" s="226"/>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222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49" t="s">
        <v>872</v>
      </c>
      <c r="D20" s="225"/>
      <c r="E20" s="226"/>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222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49" t="s">
        <v>363</v>
      </c>
      <c r="D21" s="225"/>
      <c r="E21" s="226"/>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222</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x14ac:dyDescent="0.2">
      <c r="A22" s="221"/>
      <c r="B22" s="222"/>
      <c r="C22" s="249" t="s">
        <v>621</v>
      </c>
      <c r="D22" s="225"/>
      <c r="E22" s="226"/>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222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49" t="s">
        <v>643</v>
      </c>
      <c r="D23" s="225"/>
      <c r="E23" s="226"/>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222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49" t="s">
        <v>895</v>
      </c>
      <c r="D24" s="225"/>
      <c r="E24" s="226"/>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222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49" t="s">
        <v>643</v>
      </c>
      <c r="D25" s="225"/>
      <c r="E25" s="226"/>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222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49" t="s">
        <v>896</v>
      </c>
      <c r="D26" s="225"/>
      <c r="E26" s="226"/>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49" t="s">
        <v>367</v>
      </c>
      <c r="D27" s="225"/>
      <c r="E27" s="226"/>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222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49" t="s">
        <v>625</v>
      </c>
      <c r="D28" s="225"/>
      <c r="E28" s="226"/>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222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49" t="s">
        <v>647</v>
      </c>
      <c r="D29" s="225"/>
      <c r="E29" s="226"/>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222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49" t="s">
        <v>874</v>
      </c>
      <c r="D30" s="225"/>
      <c r="E30" s="226"/>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222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49" t="s">
        <v>649</v>
      </c>
      <c r="D31" s="225"/>
      <c r="E31" s="226"/>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222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49" t="s">
        <v>875</v>
      </c>
      <c r="D32" s="225"/>
      <c r="E32" s="226"/>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222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49" t="s">
        <v>367</v>
      </c>
      <c r="D33" s="225"/>
      <c r="E33" s="226"/>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222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49" t="s">
        <v>273</v>
      </c>
      <c r="D34" s="225"/>
      <c r="E34" s="226"/>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222</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49" t="s">
        <v>370</v>
      </c>
      <c r="D35" s="225"/>
      <c r="E35" s="226"/>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222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49" t="s">
        <v>256</v>
      </c>
      <c r="D36" s="225"/>
      <c r="E36" s="226"/>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222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49" t="s">
        <v>897</v>
      </c>
      <c r="D37" s="225"/>
      <c r="E37" s="226">
        <v>212.7</v>
      </c>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222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ht="22.5" outlineLevel="1" x14ac:dyDescent="0.2">
      <c r="A38" s="235">
        <v>2</v>
      </c>
      <c r="B38" s="236" t="s">
        <v>373</v>
      </c>
      <c r="C38" s="246" t="s">
        <v>374</v>
      </c>
      <c r="D38" s="237" t="s">
        <v>235</v>
      </c>
      <c r="E38" s="238">
        <v>156.97900000000001</v>
      </c>
      <c r="F38" s="239"/>
      <c r="G38" s="240">
        <f>ROUND(E38*F38,2)</f>
        <v>0</v>
      </c>
      <c r="H38" s="239"/>
      <c r="I38" s="240">
        <f>ROUND(E38*H38,2)</f>
        <v>0</v>
      </c>
      <c r="J38" s="239"/>
      <c r="K38" s="240">
        <f>ROUND(E38*J38,2)</f>
        <v>0</v>
      </c>
      <c r="L38" s="240">
        <v>12</v>
      </c>
      <c r="M38" s="240">
        <f>G38*(1+L38/100)</f>
        <v>0</v>
      </c>
      <c r="N38" s="238">
        <v>7.3499999999999998E-3</v>
      </c>
      <c r="O38" s="238">
        <f>ROUND(E38*N38,2)</f>
        <v>1.1499999999999999</v>
      </c>
      <c r="P38" s="238">
        <v>0</v>
      </c>
      <c r="Q38" s="238">
        <f>ROUND(E38*P38,2)</f>
        <v>0</v>
      </c>
      <c r="R38" s="240"/>
      <c r="S38" s="240" t="s">
        <v>236</v>
      </c>
      <c r="T38" s="241" t="s">
        <v>237</v>
      </c>
      <c r="U38" s="224">
        <v>0</v>
      </c>
      <c r="V38" s="224">
        <f>ROUND(E38*U38,2)</f>
        <v>0</v>
      </c>
      <c r="W38" s="224"/>
      <c r="X38" s="224" t="s">
        <v>238</v>
      </c>
      <c r="Y38" s="224" t="s">
        <v>210</v>
      </c>
      <c r="Z38" s="214"/>
      <c r="AA38" s="214"/>
      <c r="AB38" s="214"/>
      <c r="AC38" s="214"/>
      <c r="AD38" s="214"/>
      <c r="AE38" s="214"/>
      <c r="AF38" s="214"/>
      <c r="AG38" s="214" t="s">
        <v>239</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2" x14ac:dyDescent="0.2">
      <c r="A39" s="221"/>
      <c r="B39" s="222"/>
      <c r="C39" s="249" t="s">
        <v>375</v>
      </c>
      <c r="D39" s="225"/>
      <c r="E39" s="226"/>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222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49" t="s">
        <v>877</v>
      </c>
      <c r="D40" s="225"/>
      <c r="E40" s="226"/>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222</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49" t="s">
        <v>878</v>
      </c>
      <c r="D41" s="225"/>
      <c r="E41" s="226"/>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222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49" t="s">
        <v>362</v>
      </c>
      <c r="D42" s="225"/>
      <c r="E42" s="226"/>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222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49" t="s">
        <v>288</v>
      </c>
      <c r="D43" s="225"/>
      <c r="E43" s="226"/>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222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49" t="s">
        <v>361</v>
      </c>
      <c r="D44" s="225"/>
      <c r="E44" s="226"/>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222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49" t="s">
        <v>898</v>
      </c>
      <c r="D45" s="225"/>
      <c r="E45" s="226"/>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222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49" t="s">
        <v>360</v>
      </c>
      <c r="D46" s="225"/>
      <c r="E46" s="226"/>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222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49" t="s">
        <v>899</v>
      </c>
      <c r="D47" s="225"/>
      <c r="E47" s="226"/>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222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49" t="s">
        <v>359</v>
      </c>
      <c r="D48" s="225"/>
      <c r="E48" s="226"/>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222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49" t="s">
        <v>900</v>
      </c>
      <c r="D49" s="225"/>
      <c r="E49" s="226"/>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222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49" t="s">
        <v>363</v>
      </c>
      <c r="D50" s="225"/>
      <c r="E50" s="226"/>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222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49" t="s">
        <v>901</v>
      </c>
      <c r="D51" s="225"/>
      <c r="E51" s="226"/>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222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49" t="s">
        <v>643</v>
      </c>
      <c r="D52" s="225"/>
      <c r="E52" s="226"/>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222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49" t="s">
        <v>902</v>
      </c>
      <c r="D53" s="225"/>
      <c r="E53" s="226"/>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222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49" t="s">
        <v>643</v>
      </c>
      <c r="D54" s="225"/>
      <c r="E54" s="226"/>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222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49" t="s">
        <v>903</v>
      </c>
      <c r="D55" s="225"/>
      <c r="E55" s="226"/>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222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49" t="s">
        <v>367</v>
      </c>
      <c r="D56" s="225"/>
      <c r="E56" s="226"/>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222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49" t="s">
        <v>904</v>
      </c>
      <c r="D57" s="225"/>
      <c r="E57" s="226"/>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222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49" t="s">
        <v>647</v>
      </c>
      <c r="D58" s="225"/>
      <c r="E58" s="226"/>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222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49" t="s">
        <v>905</v>
      </c>
      <c r="D59" s="225"/>
      <c r="E59" s="226"/>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222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49" t="s">
        <v>649</v>
      </c>
      <c r="D60" s="225"/>
      <c r="E60" s="226"/>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222</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49" t="s">
        <v>906</v>
      </c>
      <c r="D61" s="225"/>
      <c r="E61" s="226"/>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222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49" t="s">
        <v>367</v>
      </c>
      <c r="D62" s="225"/>
      <c r="E62" s="226"/>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222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49" t="s">
        <v>379</v>
      </c>
      <c r="D63" s="225"/>
      <c r="E63" s="226"/>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222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49" t="s">
        <v>370</v>
      </c>
      <c r="D64" s="225"/>
      <c r="E64" s="226"/>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222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49" t="s">
        <v>382</v>
      </c>
      <c r="D65" s="225"/>
      <c r="E65" s="226"/>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222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49" t="s">
        <v>907</v>
      </c>
      <c r="D66" s="225"/>
      <c r="E66" s="226">
        <v>156.97999999999999</v>
      </c>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222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ht="22.5" outlineLevel="1" x14ac:dyDescent="0.2">
      <c r="A67" s="253">
        <v>3</v>
      </c>
      <c r="B67" s="254" t="s">
        <v>385</v>
      </c>
      <c r="C67" s="260" t="s">
        <v>386</v>
      </c>
      <c r="D67" s="255" t="s">
        <v>235</v>
      </c>
      <c r="E67" s="256">
        <v>156.97900000000001</v>
      </c>
      <c r="F67" s="257"/>
      <c r="G67" s="258">
        <f>ROUND(E67*F67,2)</f>
        <v>0</v>
      </c>
      <c r="H67" s="257"/>
      <c r="I67" s="258">
        <f>ROUND(E67*H67,2)</f>
        <v>0</v>
      </c>
      <c r="J67" s="257"/>
      <c r="K67" s="258">
        <f>ROUND(E67*J67,2)</f>
        <v>0</v>
      </c>
      <c r="L67" s="258">
        <v>12</v>
      </c>
      <c r="M67" s="258">
        <f>G67*(1+L67/100)</f>
        <v>0</v>
      </c>
      <c r="N67" s="256">
        <v>4.3800000000000002E-3</v>
      </c>
      <c r="O67" s="256">
        <f>ROUND(E67*N67,2)</f>
        <v>0.69</v>
      </c>
      <c r="P67" s="256">
        <v>0</v>
      </c>
      <c r="Q67" s="256">
        <f>ROUND(E67*P67,2)</f>
        <v>0</v>
      </c>
      <c r="R67" s="258"/>
      <c r="S67" s="258" t="s">
        <v>236</v>
      </c>
      <c r="T67" s="259" t="s">
        <v>237</v>
      </c>
      <c r="U67" s="224">
        <v>0</v>
      </c>
      <c r="V67" s="224">
        <f>ROUND(E67*U67,2)</f>
        <v>0</v>
      </c>
      <c r="W67" s="224"/>
      <c r="X67" s="224" t="s">
        <v>238</v>
      </c>
      <c r="Y67" s="224" t="s">
        <v>210</v>
      </c>
      <c r="Z67" s="214"/>
      <c r="AA67" s="214"/>
      <c r="AB67" s="214"/>
      <c r="AC67" s="214"/>
      <c r="AD67" s="214"/>
      <c r="AE67" s="214"/>
      <c r="AF67" s="214"/>
      <c r="AG67" s="214" t="s">
        <v>239</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53">
        <v>4</v>
      </c>
      <c r="B68" s="254" t="s">
        <v>387</v>
      </c>
      <c r="C68" s="260" t="s">
        <v>388</v>
      </c>
      <c r="D68" s="255" t="s">
        <v>235</v>
      </c>
      <c r="E68" s="256">
        <v>156.97900000000001</v>
      </c>
      <c r="F68" s="257"/>
      <c r="G68" s="258">
        <f>ROUND(E68*F68,2)</f>
        <v>0</v>
      </c>
      <c r="H68" s="257"/>
      <c r="I68" s="258">
        <f>ROUND(E68*H68,2)</f>
        <v>0</v>
      </c>
      <c r="J68" s="257"/>
      <c r="K68" s="258">
        <f>ROUND(E68*J68,2)</f>
        <v>0</v>
      </c>
      <c r="L68" s="258">
        <v>12</v>
      </c>
      <c r="M68" s="258">
        <f>G68*(1+L68/100)</f>
        <v>0</v>
      </c>
      <c r="N68" s="256">
        <v>3.3579999999999999E-2</v>
      </c>
      <c r="O68" s="256">
        <f>ROUND(E68*N68,2)</f>
        <v>5.27</v>
      </c>
      <c r="P68" s="256">
        <v>0</v>
      </c>
      <c r="Q68" s="256">
        <f>ROUND(E68*P68,2)</f>
        <v>0</v>
      </c>
      <c r="R68" s="258"/>
      <c r="S68" s="258" t="s">
        <v>236</v>
      </c>
      <c r="T68" s="259" t="s">
        <v>237</v>
      </c>
      <c r="U68" s="224">
        <v>0</v>
      </c>
      <c r="V68" s="224">
        <f>ROUND(E68*U68,2)</f>
        <v>0</v>
      </c>
      <c r="W68" s="224"/>
      <c r="X68" s="224" t="s">
        <v>238</v>
      </c>
      <c r="Y68" s="224" t="s">
        <v>210</v>
      </c>
      <c r="Z68" s="214"/>
      <c r="AA68" s="214"/>
      <c r="AB68" s="214"/>
      <c r="AC68" s="214"/>
      <c r="AD68" s="214"/>
      <c r="AE68" s="214"/>
      <c r="AF68" s="214"/>
      <c r="AG68" s="214" t="s">
        <v>239</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ht="33.75" outlineLevel="1" x14ac:dyDescent="0.2">
      <c r="A69" s="235">
        <v>5</v>
      </c>
      <c r="B69" s="236" t="s">
        <v>389</v>
      </c>
      <c r="C69" s="246" t="s">
        <v>390</v>
      </c>
      <c r="D69" s="237" t="s">
        <v>318</v>
      </c>
      <c r="E69" s="238">
        <v>366.495</v>
      </c>
      <c r="F69" s="239"/>
      <c r="G69" s="240">
        <f>ROUND(E69*F69,2)</f>
        <v>0</v>
      </c>
      <c r="H69" s="239"/>
      <c r="I69" s="240">
        <f>ROUND(E69*H69,2)</f>
        <v>0</v>
      </c>
      <c r="J69" s="239"/>
      <c r="K69" s="240">
        <f>ROUND(E69*J69,2)</f>
        <v>0</v>
      </c>
      <c r="L69" s="240">
        <v>12</v>
      </c>
      <c r="M69" s="240">
        <f>G69*(1+L69/100)</f>
        <v>0</v>
      </c>
      <c r="N69" s="238">
        <v>0</v>
      </c>
      <c r="O69" s="238">
        <f>ROUND(E69*N69,2)</f>
        <v>0</v>
      </c>
      <c r="P69" s="238">
        <v>0</v>
      </c>
      <c r="Q69" s="238">
        <f>ROUND(E69*P69,2)</f>
        <v>0</v>
      </c>
      <c r="R69" s="240"/>
      <c r="S69" s="240" t="s">
        <v>236</v>
      </c>
      <c r="T69" s="241" t="s">
        <v>237</v>
      </c>
      <c r="U69" s="224">
        <v>0</v>
      </c>
      <c r="V69" s="224">
        <f>ROUND(E69*U69,2)</f>
        <v>0</v>
      </c>
      <c r="W69" s="224"/>
      <c r="X69" s="224" t="s">
        <v>238</v>
      </c>
      <c r="Y69" s="224" t="s">
        <v>210</v>
      </c>
      <c r="Z69" s="214"/>
      <c r="AA69" s="214"/>
      <c r="AB69" s="214"/>
      <c r="AC69" s="214"/>
      <c r="AD69" s="214"/>
      <c r="AE69" s="214"/>
      <c r="AF69" s="214"/>
      <c r="AG69" s="214" t="s">
        <v>239</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2" x14ac:dyDescent="0.2">
      <c r="A70" s="221"/>
      <c r="B70" s="222"/>
      <c r="C70" s="249" t="s">
        <v>391</v>
      </c>
      <c r="D70" s="225"/>
      <c r="E70" s="226"/>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222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49" t="s">
        <v>877</v>
      </c>
      <c r="D71" s="225"/>
      <c r="E71" s="226"/>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222</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49" t="s">
        <v>908</v>
      </c>
      <c r="D72" s="225"/>
      <c r="E72" s="226"/>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222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49" t="s">
        <v>362</v>
      </c>
      <c r="D73" s="225"/>
      <c r="E73" s="226"/>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222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49" t="s">
        <v>396</v>
      </c>
      <c r="D74" s="225"/>
      <c r="E74" s="226"/>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222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49" t="s">
        <v>361</v>
      </c>
      <c r="D75" s="225"/>
      <c r="E75" s="226"/>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222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49" t="s">
        <v>395</v>
      </c>
      <c r="D76" s="225"/>
      <c r="E76" s="226"/>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222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49" t="s">
        <v>360</v>
      </c>
      <c r="D77" s="225"/>
      <c r="E77" s="226"/>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222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49" t="s">
        <v>394</v>
      </c>
      <c r="D78" s="225"/>
      <c r="E78" s="226"/>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222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49" t="s">
        <v>359</v>
      </c>
      <c r="D79" s="225"/>
      <c r="E79" s="226"/>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222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49" t="s">
        <v>909</v>
      </c>
      <c r="D80" s="225"/>
      <c r="E80" s="226"/>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222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49" t="s">
        <v>363</v>
      </c>
      <c r="D81" s="225"/>
      <c r="E81" s="226"/>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222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49" t="s">
        <v>678</v>
      </c>
      <c r="D82" s="225"/>
      <c r="E82" s="226"/>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222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49" t="s">
        <v>643</v>
      </c>
      <c r="D83" s="225"/>
      <c r="E83" s="226"/>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222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49" t="s">
        <v>910</v>
      </c>
      <c r="D84" s="225"/>
      <c r="E84" s="226"/>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222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49" t="s">
        <v>643</v>
      </c>
      <c r="D85" s="225"/>
      <c r="E85" s="226"/>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222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49" t="s">
        <v>911</v>
      </c>
      <c r="D86" s="225"/>
      <c r="E86" s="226"/>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222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49" t="s">
        <v>367</v>
      </c>
      <c r="D87" s="225"/>
      <c r="E87" s="226"/>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222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49" t="s">
        <v>680</v>
      </c>
      <c r="D88" s="225"/>
      <c r="E88" s="226"/>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222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49" t="s">
        <v>647</v>
      </c>
      <c r="D89" s="225"/>
      <c r="E89" s="226"/>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222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49" t="s">
        <v>912</v>
      </c>
      <c r="D90" s="225"/>
      <c r="E90" s="226"/>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222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49" t="s">
        <v>649</v>
      </c>
      <c r="D91" s="225"/>
      <c r="E91" s="226"/>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222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49" t="s">
        <v>913</v>
      </c>
      <c r="D92" s="225"/>
      <c r="E92" s="226"/>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222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49" t="s">
        <v>367</v>
      </c>
      <c r="D93" s="225"/>
      <c r="E93" s="226"/>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222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49" t="s">
        <v>400</v>
      </c>
      <c r="D94" s="225"/>
      <c r="E94" s="226"/>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222</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49" t="s">
        <v>370</v>
      </c>
      <c r="D95" s="225"/>
      <c r="E95" s="226"/>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222</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49" t="s">
        <v>403</v>
      </c>
      <c r="D96" s="225"/>
      <c r="E96" s="226"/>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222</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49" t="s">
        <v>914</v>
      </c>
      <c r="D97" s="225"/>
      <c r="E97" s="226">
        <v>366.5</v>
      </c>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222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35">
        <v>6</v>
      </c>
      <c r="B98" s="236" t="s">
        <v>406</v>
      </c>
      <c r="C98" s="246" t="s">
        <v>407</v>
      </c>
      <c r="D98" s="237" t="s">
        <v>318</v>
      </c>
      <c r="E98" s="238">
        <v>403.14499999999998</v>
      </c>
      <c r="F98" s="239"/>
      <c r="G98" s="240">
        <f>ROUND(E98*F98,2)</f>
        <v>0</v>
      </c>
      <c r="H98" s="239"/>
      <c r="I98" s="240">
        <f>ROUND(E98*H98,2)</f>
        <v>0</v>
      </c>
      <c r="J98" s="239"/>
      <c r="K98" s="240">
        <f>ROUND(E98*J98,2)</f>
        <v>0</v>
      </c>
      <c r="L98" s="240">
        <v>12</v>
      </c>
      <c r="M98" s="240">
        <f>G98*(1+L98/100)</f>
        <v>0</v>
      </c>
      <c r="N98" s="238">
        <v>2.9999999999999997E-4</v>
      </c>
      <c r="O98" s="238">
        <f>ROUND(E98*N98,2)</f>
        <v>0.12</v>
      </c>
      <c r="P98" s="238">
        <v>0</v>
      </c>
      <c r="Q98" s="238">
        <f>ROUND(E98*P98,2)</f>
        <v>0</v>
      </c>
      <c r="R98" s="240"/>
      <c r="S98" s="240" t="s">
        <v>236</v>
      </c>
      <c r="T98" s="241" t="s">
        <v>237</v>
      </c>
      <c r="U98" s="224">
        <v>0</v>
      </c>
      <c r="V98" s="224">
        <f>ROUND(E98*U98,2)</f>
        <v>0</v>
      </c>
      <c r="W98" s="224"/>
      <c r="X98" s="224" t="s">
        <v>408</v>
      </c>
      <c r="Y98" s="224" t="s">
        <v>210</v>
      </c>
      <c r="Z98" s="214"/>
      <c r="AA98" s="214"/>
      <c r="AB98" s="214"/>
      <c r="AC98" s="214"/>
      <c r="AD98" s="214"/>
      <c r="AE98" s="214"/>
      <c r="AF98" s="214"/>
      <c r="AG98" s="214" t="s">
        <v>409</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2" x14ac:dyDescent="0.2">
      <c r="A99" s="221"/>
      <c r="B99" s="222"/>
      <c r="C99" s="249" t="s">
        <v>915</v>
      </c>
      <c r="D99" s="225"/>
      <c r="E99" s="226"/>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222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49" t="s">
        <v>916</v>
      </c>
      <c r="D100" s="225"/>
      <c r="E100" s="226">
        <v>403.14</v>
      </c>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222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x14ac:dyDescent="0.2">
      <c r="A101" s="228" t="s">
        <v>202</v>
      </c>
      <c r="B101" s="229" t="s">
        <v>151</v>
      </c>
      <c r="C101" s="245" t="s">
        <v>152</v>
      </c>
      <c r="D101" s="230"/>
      <c r="E101" s="231"/>
      <c r="F101" s="232"/>
      <c r="G101" s="232">
        <f>SUMIF(AG102:AG265,"&lt;&gt;NOR",G102:G265)</f>
        <v>0</v>
      </c>
      <c r="H101" s="232"/>
      <c r="I101" s="232">
        <f>SUM(I102:I265)</f>
        <v>0</v>
      </c>
      <c r="J101" s="232"/>
      <c r="K101" s="232">
        <f>SUM(K102:K265)</f>
        <v>0</v>
      </c>
      <c r="L101" s="232"/>
      <c r="M101" s="232">
        <f>SUM(M102:M265)</f>
        <v>0</v>
      </c>
      <c r="N101" s="231"/>
      <c r="O101" s="231">
        <f>SUM(O102:O265)</f>
        <v>1.8</v>
      </c>
      <c r="P101" s="231"/>
      <c r="Q101" s="231">
        <f>SUM(Q102:Q265)</f>
        <v>0</v>
      </c>
      <c r="R101" s="232"/>
      <c r="S101" s="232"/>
      <c r="T101" s="233"/>
      <c r="U101" s="227"/>
      <c r="V101" s="227">
        <f>SUM(V102:V265)</f>
        <v>0</v>
      </c>
      <c r="W101" s="227"/>
      <c r="X101" s="227"/>
      <c r="Y101" s="227"/>
      <c r="AG101" t="s">
        <v>203</v>
      </c>
    </row>
    <row r="102" spans="1:60" ht="22.5" outlineLevel="1" x14ac:dyDescent="0.2">
      <c r="A102" s="235">
        <v>7</v>
      </c>
      <c r="B102" s="236" t="s">
        <v>412</v>
      </c>
      <c r="C102" s="246" t="s">
        <v>413</v>
      </c>
      <c r="D102" s="237" t="s">
        <v>235</v>
      </c>
      <c r="E102" s="238">
        <v>38.970999999999997</v>
      </c>
      <c r="F102" s="239"/>
      <c r="G102" s="240">
        <f>ROUND(E102*F102,2)</f>
        <v>0</v>
      </c>
      <c r="H102" s="239"/>
      <c r="I102" s="240">
        <f>ROUND(E102*H102,2)</f>
        <v>0</v>
      </c>
      <c r="J102" s="239"/>
      <c r="K102" s="240">
        <f>ROUND(E102*J102,2)</f>
        <v>0</v>
      </c>
      <c r="L102" s="240">
        <v>12</v>
      </c>
      <c r="M102" s="240">
        <f>G102*(1+L102/100)</f>
        <v>0</v>
      </c>
      <c r="N102" s="238">
        <v>7.3499999999999998E-3</v>
      </c>
      <c r="O102" s="238">
        <f>ROUND(E102*N102,2)</f>
        <v>0.28999999999999998</v>
      </c>
      <c r="P102" s="238">
        <v>0</v>
      </c>
      <c r="Q102" s="238">
        <f>ROUND(E102*P102,2)</f>
        <v>0</v>
      </c>
      <c r="R102" s="240"/>
      <c r="S102" s="240" t="s">
        <v>236</v>
      </c>
      <c r="T102" s="241" t="s">
        <v>237</v>
      </c>
      <c r="U102" s="224">
        <v>0</v>
      </c>
      <c r="V102" s="224">
        <f>ROUND(E102*U102,2)</f>
        <v>0</v>
      </c>
      <c r="W102" s="224"/>
      <c r="X102" s="224" t="s">
        <v>238</v>
      </c>
      <c r="Y102" s="224" t="s">
        <v>210</v>
      </c>
      <c r="Z102" s="214"/>
      <c r="AA102" s="214"/>
      <c r="AB102" s="214"/>
      <c r="AC102" s="214"/>
      <c r="AD102" s="214"/>
      <c r="AE102" s="214"/>
      <c r="AF102" s="214"/>
      <c r="AG102" s="214" t="s">
        <v>239</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x14ac:dyDescent="0.2">
      <c r="A103" s="221"/>
      <c r="B103" s="222"/>
      <c r="C103" s="249" t="s">
        <v>414</v>
      </c>
      <c r="D103" s="225"/>
      <c r="E103" s="226"/>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222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49" t="s">
        <v>877</v>
      </c>
      <c r="D104" s="225"/>
      <c r="E104" s="226"/>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222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49" t="s">
        <v>883</v>
      </c>
      <c r="D105" s="225"/>
      <c r="E105" s="226"/>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222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49" t="s">
        <v>362</v>
      </c>
      <c r="D106" s="225"/>
      <c r="E106" s="226"/>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222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49" t="s">
        <v>304</v>
      </c>
      <c r="D107" s="225"/>
      <c r="E107" s="226"/>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222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49" t="s">
        <v>361</v>
      </c>
      <c r="D108" s="225"/>
      <c r="E108" s="226"/>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222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49" t="s">
        <v>416</v>
      </c>
      <c r="D109" s="225"/>
      <c r="E109" s="226"/>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222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49" t="s">
        <v>360</v>
      </c>
      <c r="D110" s="225"/>
      <c r="E110" s="226"/>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222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49" t="s">
        <v>415</v>
      </c>
      <c r="D111" s="225"/>
      <c r="E111" s="226"/>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222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49" t="s">
        <v>359</v>
      </c>
      <c r="D112" s="225"/>
      <c r="E112" s="226"/>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222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49" t="s">
        <v>884</v>
      </c>
      <c r="D113" s="225"/>
      <c r="E113" s="226"/>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222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49" t="s">
        <v>363</v>
      </c>
      <c r="D114" s="225"/>
      <c r="E114" s="226"/>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222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49" t="s">
        <v>687</v>
      </c>
      <c r="D115" s="225"/>
      <c r="E115" s="226"/>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222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49" t="s">
        <v>643</v>
      </c>
      <c r="D116" s="225"/>
      <c r="E116" s="226"/>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222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49" t="s">
        <v>917</v>
      </c>
      <c r="D117" s="225"/>
      <c r="E117" s="226"/>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222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49" t="s">
        <v>643</v>
      </c>
      <c r="D118" s="225"/>
      <c r="E118" s="226"/>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222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49" t="s">
        <v>918</v>
      </c>
      <c r="D119" s="225"/>
      <c r="E119" s="226"/>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222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49" t="s">
        <v>367</v>
      </c>
      <c r="D120" s="225"/>
      <c r="E120" s="226"/>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222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49" t="s">
        <v>689</v>
      </c>
      <c r="D121" s="225"/>
      <c r="E121" s="226"/>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222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49" t="s">
        <v>647</v>
      </c>
      <c r="D122" s="225"/>
      <c r="E122" s="226"/>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222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49" t="s">
        <v>919</v>
      </c>
      <c r="D123" s="225"/>
      <c r="E123" s="226"/>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222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49" t="s">
        <v>649</v>
      </c>
      <c r="D124" s="225"/>
      <c r="E124" s="226"/>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222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49" t="s">
        <v>920</v>
      </c>
      <c r="D125" s="225"/>
      <c r="E125" s="226"/>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222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49" t="s">
        <v>367</v>
      </c>
      <c r="D126" s="225"/>
      <c r="E126" s="226"/>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222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49" t="s">
        <v>420</v>
      </c>
      <c r="D127" s="225"/>
      <c r="E127" s="226"/>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222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49" t="s">
        <v>370</v>
      </c>
      <c r="D128" s="225"/>
      <c r="E128" s="226"/>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222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49" t="s">
        <v>423</v>
      </c>
      <c r="D129" s="225"/>
      <c r="E129" s="226"/>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222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49" t="s">
        <v>921</v>
      </c>
      <c r="D130" s="225"/>
      <c r="E130" s="226">
        <v>38.97</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222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ht="22.5" outlineLevel="1" x14ac:dyDescent="0.2">
      <c r="A131" s="253">
        <v>8</v>
      </c>
      <c r="B131" s="254" t="s">
        <v>426</v>
      </c>
      <c r="C131" s="260" t="s">
        <v>427</v>
      </c>
      <c r="D131" s="255" t="s">
        <v>235</v>
      </c>
      <c r="E131" s="256">
        <v>38.970999999999997</v>
      </c>
      <c r="F131" s="257"/>
      <c r="G131" s="258">
        <f>ROUND(E131*F131,2)</f>
        <v>0</v>
      </c>
      <c r="H131" s="257"/>
      <c r="I131" s="258">
        <f>ROUND(E131*H131,2)</f>
        <v>0</v>
      </c>
      <c r="J131" s="257"/>
      <c r="K131" s="258">
        <f>ROUND(E131*J131,2)</f>
        <v>0</v>
      </c>
      <c r="L131" s="258">
        <v>12</v>
      </c>
      <c r="M131" s="258">
        <f>G131*(1+L131/100)</f>
        <v>0</v>
      </c>
      <c r="N131" s="256">
        <v>4.3800000000000002E-3</v>
      </c>
      <c r="O131" s="256">
        <f>ROUND(E131*N131,2)</f>
        <v>0.17</v>
      </c>
      <c r="P131" s="256">
        <v>0</v>
      </c>
      <c r="Q131" s="256">
        <f>ROUND(E131*P131,2)</f>
        <v>0</v>
      </c>
      <c r="R131" s="258"/>
      <c r="S131" s="258" t="s">
        <v>236</v>
      </c>
      <c r="T131" s="259" t="s">
        <v>237</v>
      </c>
      <c r="U131" s="224">
        <v>0</v>
      </c>
      <c r="V131" s="224">
        <f>ROUND(E131*U131,2)</f>
        <v>0</v>
      </c>
      <c r="W131" s="224"/>
      <c r="X131" s="224" t="s">
        <v>238</v>
      </c>
      <c r="Y131" s="224" t="s">
        <v>210</v>
      </c>
      <c r="Z131" s="214"/>
      <c r="AA131" s="214"/>
      <c r="AB131" s="214"/>
      <c r="AC131" s="214"/>
      <c r="AD131" s="214"/>
      <c r="AE131" s="214"/>
      <c r="AF131" s="214"/>
      <c r="AG131" s="214" t="s">
        <v>239</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ht="22.5" outlineLevel="1" x14ac:dyDescent="0.2">
      <c r="A132" s="235">
        <v>9</v>
      </c>
      <c r="B132" s="236" t="s">
        <v>428</v>
      </c>
      <c r="C132" s="246" t="s">
        <v>429</v>
      </c>
      <c r="D132" s="237" t="s">
        <v>235</v>
      </c>
      <c r="E132" s="238">
        <v>4.6989999999999998</v>
      </c>
      <c r="F132" s="239"/>
      <c r="G132" s="240">
        <f>ROUND(E132*F132,2)</f>
        <v>0</v>
      </c>
      <c r="H132" s="239"/>
      <c r="I132" s="240">
        <f>ROUND(E132*H132,2)</f>
        <v>0</v>
      </c>
      <c r="J132" s="239"/>
      <c r="K132" s="240">
        <f>ROUND(E132*J132,2)</f>
        <v>0</v>
      </c>
      <c r="L132" s="240">
        <v>12</v>
      </c>
      <c r="M132" s="240">
        <f>G132*(1+L132/100)</f>
        <v>0</v>
      </c>
      <c r="N132" s="238">
        <v>1.8000000000000001E-4</v>
      </c>
      <c r="O132" s="238">
        <f>ROUND(E132*N132,2)</f>
        <v>0</v>
      </c>
      <c r="P132" s="238">
        <v>0</v>
      </c>
      <c r="Q132" s="238">
        <f>ROUND(E132*P132,2)</f>
        <v>0</v>
      </c>
      <c r="R132" s="240"/>
      <c r="S132" s="240" t="s">
        <v>236</v>
      </c>
      <c r="T132" s="241" t="s">
        <v>237</v>
      </c>
      <c r="U132" s="224">
        <v>0</v>
      </c>
      <c r="V132" s="224">
        <f>ROUND(E132*U132,2)</f>
        <v>0</v>
      </c>
      <c r="W132" s="224"/>
      <c r="X132" s="224" t="s">
        <v>238</v>
      </c>
      <c r="Y132" s="224" t="s">
        <v>210</v>
      </c>
      <c r="Z132" s="214"/>
      <c r="AA132" s="214"/>
      <c r="AB132" s="214"/>
      <c r="AC132" s="214"/>
      <c r="AD132" s="214"/>
      <c r="AE132" s="214"/>
      <c r="AF132" s="214"/>
      <c r="AG132" s="214" t="s">
        <v>239</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2" x14ac:dyDescent="0.2">
      <c r="A133" s="221"/>
      <c r="B133" s="222"/>
      <c r="C133" s="249" t="s">
        <v>414</v>
      </c>
      <c r="D133" s="225"/>
      <c r="E133" s="226"/>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222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49" t="s">
        <v>877</v>
      </c>
      <c r="D134" s="225"/>
      <c r="E134" s="226"/>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222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49" t="s">
        <v>883</v>
      </c>
      <c r="D135" s="225"/>
      <c r="E135" s="226"/>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222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49" t="s">
        <v>362</v>
      </c>
      <c r="D136" s="225"/>
      <c r="E136" s="226"/>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222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49" t="s">
        <v>304</v>
      </c>
      <c r="D137" s="225"/>
      <c r="E137" s="226"/>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222</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49" t="s">
        <v>361</v>
      </c>
      <c r="D138" s="225"/>
      <c r="E138" s="226"/>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222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49" t="s">
        <v>416</v>
      </c>
      <c r="D139" s="225"/>
      <c r="E139" s="226"/>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222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49" t="s">
        <v>360</v>
      </c>
      <c r="D140" s="225"/>
      <c r="E140" s="226"/>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222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49" t="s">
        <v>415</v>
      </c>
      <c r="D141" s="225"/>
      <c r="E141" s="226"/>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222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49" t="s">
        <v>359</v>
      </c>
      <c r="D142" s="225"/>
      <c r="E142" s="226"/>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222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49" t="s">
        <v>884</v>
      </c>
      <c r="D143" s="225"/>
      <c r="E143" s="226"/>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222</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49" t="s">
        <v>922</v>
      </c>
      <c r="D144" s="225"/>
      <c r="E144" s="226">
        <v>4.7</v>
      </c>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222</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ht="22.5" outlineLevel="1" x14ac:dyDescent="0.2">
      <c r="A145" s="253">
        <v>10</v>
      </c>
      <c r="B145" s="254" t="s">
        <v>431</v>
      </c>
      <c r="C145" s="260" t="s">
        <v>432</v>
      </c>
      <c r="D145" s="255" t="s">
        <v>235</v>
      </c>
      <c r="E145" s="256">
        <v>4.6989999999999998</v>
      </c>
      <c r="F145" s="257"/>
      <c r="G145" s="258">
        <f>ROUND(E145*F145,2)</f>
        <v>0</v>
      </c>
      <c r="H145" s="257"/>
      <c r="I145" s="258">
        <f>ROUND(E145*H145,2)</f>
        <v>0</v>
      </c>
      <c r="J145" s="257"/>
      <c r="K145" s="258">
        <f>ROUND(E145*J145,2)</f>
        <v>0</v>
      </c>
      <c r="L145" s="258">
        <v>12</v>
      </c>
      <c r="M145" s="258">
        <f>G145*(1+L145/100)</f>
        <v>0</v>
      </c>
      <c r="N145" s="256">
        <v>5.7000000000000002E-3</v>
      </c>
      <c r="O145" s="256">
        <f>ROUND(E145*N145,2)</f>
        <v>0.03</v>
      </c>
      <c r="P145" s="256">
        <v>0</v>
      </c>
      <c r="Q145" s="256">
        <f>ROUND(E145*P145,2)</f>
        <v>0</v>
      </c>
      <c r="R145" s="258"/>
      <c r="S145" s="258" t="s">
        <v>236</v>
      </c>
      <c r="T145" s="259" t="s">
        <v>237</v>
      </c>
      <c r="U145" s="224">
        <v>0</v>
      </c>
      <c r="V145" s="224">
        <f>ROUND(E145*U145,2)</f>
        <v>0</v>
      </c>
      <c r="W145" s="224"/>
      <c r="X145" s="224" t="s">
        <v>238</v>
      </c>
      <c r="Y145" s="224" t="s">
        <v>210</v>
      </c>
      <c r="Z145" s="214"/>
      <c r="AA145" s="214"/>
      <c r="AB145" s="214"/>
      <c r="AC145" s="214"/>
      <c r="AD145" s="214"/>
      <c r="AE145" s="214"/>
      <c r="AF145" s="214"/>
      <c r="AG145" s="214" t="s">
        <v>239</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1" x14ac:dyDescent="0.2">
      <c r="A146" s="235">
        <v>11</v>
      </c>
      <c r="B146" s="236" t="s">
        <v>433</v>
      </c>
      <c r="C146" s="246" t="s">
        <v>434</v>
      </c>
      <c r="D146" s="237" t="s">
        <v>235</v>
      </c>
      <c r="E146" s="238">
        <v>34.271999999999998</v>
      </c>
      <c r="F146" s="239"/>
      <c r="G146" s="240">
        <f>ROUND(E146*F146,2)</f>
        <v>0</v>
      </c>
      <c r="H146" s="239"/>
      <c r="I146" s="240">
        <f>ROUND(E146*H146,2)</f>
        <v>0</v>
      </c>
      <c r="J146" s="239"/>
      <c r="K146" s="240">
        <f>ROUND(E146*J146,2)</f>
        <v>0</v>
      </c>
      <c r="L146" s="240">
        <v>12</v>
      </c>
      <c r="M146" s="240">
        <f>G146*(1+L146/100)</f>
        <v>0</v>
      </c>
      <c r="N146" s="238">
        <v>1.3999999999999999E-4</v>
      </c>
      <c r="O146" s="238">
        <f>ROUND(E146*N146,2)</f>
        <v>0</v>
      </c>
      <c r="P146" s="238">
        <v>0</v>
      </c>
      <c r="Q146" s="238">
        <f>ROUND(E146*P146,2)</f>
        <v>0</v>
      </c>
      <c r="R146" s="240"/>
      <c r="S146" s="240" t="s">
        <v>236</v>
      </c>
      <c r="T146" s="241" t="s">
        <v>237</v>
      </c>
      <c r="U146" s="224">
        <v>0</v>
      </c>
      <c r="V146" s="224">
        <f>ROUND(E146*U146,2)</f>
        <v>0</v>
      </c>
      <c r="W146" s="224"/>
      <c r="X146" s="224" t="s">
        <v>238</v>
      </c>
      <c r="Y146" s="224" t="s">
        <v>210</v>
      </c>
      <c r="Z146" s="214"/>
      <c r="AA146" s="214"/>
      <c r="AB146" s="214"/>
      <c r="AC146" s="214"/>
      <c r="AD146" s="214"/>
      <c r="AE146" s="214"/>
      <c r="AF146" s="214"/>
      <c r="AG146" s="214" t="s">
        <v>239</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2" x14ac:dyDescent="0.2">
      <c r="A147" s="221"/>
      <c r="B147" s="222"/>
      <c r="C147" s="249" t="s">
        <v>414</v>
      </c>
      <c r="D147" s="225"/>
      <c r="E147" s="226"/>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222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49" t="s">
        <v>363</v>
      </c>
      <c r="D148" s="225"/>
      <c r="E148" s="226"/>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222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49" t="s">
        <v>687</v>
      </c>
      <c r="D149" s="225"/>
      <c r="E149" s="226"/>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222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49" t="s">
        <v>643</v>
      </c>
      <c r="D150" s="225"/>
      <c r="E150" s="226"/>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222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49" t="s">
        <v>917</v>
      </c>
      <c r="D151" s="225"/>
      <c r="E151" s="226"/>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222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49" t="s">
        <v>643</v>
      </c>
      <c r="D152" s="225"/>
      <c r="E152" s="226"/>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222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49" t="s">
        <v>918</v>
      </c>
      <c r="D153" s="225"/>
      <c r="E153" s="226"/>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222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49" t="s">
        <v>367</v>
      </c>
      <c r="D154" s="225"/>
      <c r="E154" s="226"/>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222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49" t="s">
        <v>689</v>
      </c>
      <c r="D155" s="225"/>
      <c r="E155" s="226"/>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222</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49" t="s">
        <v>647</v>
      </c>
      <c r="D156" s="225"/>
      <c r="E156" s="226"/>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222</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49" t="s">
        <v>919</v>
      </c>
      <c r="D157" s="225"/>
      <c r="E157" s="226"/>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222</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49" t="s">
        <v>649</v>
      </c>
      <c r="D158" s="225"/>
      <c r="E158" s="226"/>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222</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49" t="s">
        <v>920</v>
      </c>
      <c r="D159" s="225"/>
      <c r="E159" s="226"/>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222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49" t="s">
        <v>367</v>
      </c>
      <c r="D160" s="225"/>
      <c r="E160" s="226"/>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222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49" t="s">
        <v>420</v>
      </c>
      <c r="D161" s="225"/>
      <c r="E161" s="226"/>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222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49" t="s">
        <v>370</v>
      </c>
      <c r="D162" s="225"/>
      <c r="E162" s="226"/>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222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49" t="s">
        <v>423</v>
      </c>
      <c r="D163" s="225"/>
      <c r="E163" s="226"/>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222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49" t="s">
        <v>923</v>
      </c>
      <c r="D164" s="225"/>
      <c r="E164" s="226">
        <v>34.270000000000003</v>
      </c>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222</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ht="22.5" outlineLevel="1" x14ac:dyDescent="0.2">
      <c r="A165" s="253">
        <v>12</v>
      </c>
      <c r="B165" s="254" t="s">
        <v>436</v>
      </c>
      <c r="C165" s="260" t="s">
        <v>437</v>
      </c>
      <c r="D165" s="255" t="s">
        <v>235</v>
      </c>
      <c r="E165" s="256">
        <v>34.271999999999998</v>
      </c>
      <c r="F165" s="257"/>
      <c r="G165" s="258">
        <f>ROUND(E165*F165,2)</f>
        <v>0</v>
      </c>
      <c r="H165" s="257"/>
      <c r="I165" s="258">
        <f>ROUND(E165*H165,2)</f>
        <v>0</v>
      </c>
      <c r="J165" s="257"/>
      <c r="K165" s="258">
        <f>ROUND(E165*J165,2)</f>
        <v>0</v>
      </c>
      <c r="L165" s="258">
        <v>12</v>
      </c>
      <c r="M165" s="258">
        <f>G165*(1+L165/100)</f>
        <v>0</v>
      </c>
      <c r="N165" s="256">
        <v>2.8500000000000001E-3</v>
      </c>
      <c r="O165" s="256">
        <f>ROUND(E165*N165,2)</f>
        <v>0.1</v>
      </c>
      <c r="P165" s="256">
        <v>0</v>
      </c>
      <c r="Q165" s="256">
        <f>ROUND(E165*P165,2)</f>
        <v>0</v>
      </c>
      <c r="R165" s="258"/>
      <c r="S165" s="258" t="s">
        <v>236</v>
      </c>
      <c r="T165" s="259" t="s">
        <v>237</v>
      </c>
      <c r="U165" s="224">
        <v>0</v>
      </c>
      <c r="V165" s="224">
        <f>ROUND(E165*U165,2)</f>
        <v>0</v>
      </c>
      <c r="W165" s="224"/>
      <c r="X165" s="224" t="s">
        <v>238</v>
      </c>
      <c r="Y165" s="224" t="s">
        <v>210</v>
      </c>
      <c r="Z165" s="214"/>
      <c r="AA165" s="214"/>
      <c r="AB165" s="214"/>
      <c r="AC165" s="214"/>
      <c r="AD165" s="214"/>
      <c r="AE165" s="214"/>
      <c r="AF165" s="214"/>
      <c r="AG165" s="214" t="s">
        <v>239</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ht="33.75" outlineLevel="1" x14ac:dyDescent="0.2">
      <c r="A166" s="235">
        <v>13</v>
      </c>
      <c r="B166" s="236" t="s">
        <v>438</v>
      </c>
      <c r="C166" s="246" t="s">
        <v>439</v>
      </c>
      <c r="D166" s="237" t="s">
        <v>318</v>
      </c>
      <c r="E166" s="238">
        <v>342.72</v>
      </c>
      <c r="F166" s="239"/>
      <c r="G166" s="240">
        <f>ROUND(E166*F166,2)</f>
        <v>0</v>
      </c>
      <c r="H166" s="239"/>
      <c r="I166" s="240">
        <f>ROUND(E166*H166,2)</f>
        <v>0</v>
      </c>
      <c r="J166" s="239"/>
      <c r="K166" s="240">
        <f>ROUND(E166*J166,2)</f>
        <v>0</v>
      </c>
      <c r="L166" s="240">
        <v>12</v>
      </c>
      <c r="M166" s="240">
        <f>G166*(1+L166/100)</f>
        <v>0</v>
      </c>
      <c r="N166" s="238">
        <v>3.3899999999999998E-3</v>
      </c>
      <c r="O166" s="238">
        <f>ROUND(E166*N166,2)</f>
        <v>1.1599999999999999</v>
      </c>
      <c r="P166" s="238">
        <v>0</v>
      </c>
      <c r="Q166" s="238">
        <f>ROUND(E166*P166,2)</f>
        <v>0</v>
      </c>
      <c r="R166" s="240"/>
      <c r="S166" s="240" t="s">
        <v>236</v>
      </c>
      <c r="T166" s="241" t="s">
        <v>237</v>
      </c>
      <c r="U166" s="224">
        <v>0</v>
      </c>
      <c r="V166" s="224">
        <f>ROUND(E166*U166,2)</f>
        <v>0</v>
      </c>
      <c r="W166" s="224"/>
      <c r="X166" s="224" t="s">
        <v>238</v>
      </c>
      <c r="Y166" s="224" t="s">
        <v>210</v>
      </c>
      <c r="Z166" s="214"/>
      <c r="AA166" s="214"/>
      <c r="AB166" s="214"/>
      <c r="AC166" s="214"/>
      <c r="AD166" s="214"/>
      <c r="AE166" s="214"/>
      <c r="AF166" s="214"/>
      <c r="AG166" s="214" t="s">
        <v>239</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2" x14ac:dyDescent="0.2">
      <c r="A167" s="221"/>
      <c r="B167" s="222"/>
      <c r="C167" s="249" t="s">
        <v>440</v>
      </c>
      <c r="D167" s="225"/>
      <c r="E167" s="226"/>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222</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49" t="s">
        <v>363</v>
      </c>
      <c r="D168" s="225"/>
      <c r="E168" s="226"/>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222</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49" t="s">
        <v>678</v>
      </c>
      <c r="D169" s="225"/>
      <c r="E169" s="226"/>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222</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49" t="s">
        <v>643</v>
      </c>
      <c r="D170" s="225"/>
      <c r="E170" s="226"/>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222</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49" t="s">
        <v>910</v>
      </c>
      <c r="D171" s="225"/>
      <c r="E171" s="226"/>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222</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49" t="s">
        <v>643</v>
      </c>
      <c r="D172" s="225"/>
      <c r="E172" s="226"/>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222</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49" t="s">
        <v>911</v>
      </c>
      <c r="D173" s="225"/>
      <c r="E173" s="226"/>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222</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49" t="s">
        <v>367</v>
      </c>
      <c r="D174" s="225"/>
      <c r="E174" s="226"/>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222</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21"/>
      <c r="B175" s="222"/>
      <c r="C175" s="249" t="s">
        <v>680</v>
      </c>
      <c r="D175" s="225"/>
      <c r="E175" s="226"/>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222</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21"/>
      <c r="B176" s="222"/>
      <c r="C176" s="249" t="s">
        <v>647</v>
      </c>
      <c r="D176" s="225"/>
      <c r="E176" s="226"/>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222</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49" t="s">
        <v>912</v>
      </c>
      <c r="D177" s="225"/>
      <c r="E177" s="226"/>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222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49" t="s">
        <v>649</v>
      </c>
      <c r="D178" s="225"/>
      <c r="E178" s="226"/>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222</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49" t="s">
        <v>913</v>
      </c>
      <c r="D179" s="225"/>
      <c r="E179" s="226"/>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222</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49" t="s">
        <v>367</v>
      </c>
      <c r="D180" s="225"/>
      <c r="E180" s="226"/>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222</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49" t="s">
        <v>400</v>
      </c>
      <c r="D181" s="225"/>
      <c r="E181" s="226"/>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222</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49" t="s">
        <v>370</v>
      </c>
      <c r="D182" s="225"/>
      <c r="E182" s="226"/>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222</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49" t="s">
        <v>403</v>
      </c>
      <c r="D183" s="225"/>
      <c r="E183" s="226"/>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222</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49" t="s">
        <v>924</v>
      </c>
      <c r="D184" s="225"/>
      <c r="E184" s="226">
        <v>342.72</v>
      </c>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222</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1" x14ac:dyDescent="0.2">
      <c r="A185" s="235">
        <v>14</v>
      </c>
      <c r="B185" s="236" t="s">
        <v>442</v>
      </c>
      <c r="C185" s="246" t="s">
        <v>443</v>
      </c>
      <c r="D185" s="237" t="s">
        <v>235</v>
      </c>
      <c r="E185" s="238">
        <v>37.014000000000003</v>
      </c>
      <c r="F185" s="239"/>
      <c r="G185" s="240">
        <f>ROUND(E185*F185,2)</f>
        <v>0</v>
      </c>
      <c r="H185" s="239"/>
      <c r="I185" s="240">
        <f>ROUND(E185*H185,2)</f>
        <v>0</v>
      </c>
      <c r="J185" s="239"/>
      <c r="K185" s="240">
        <f>ROUND(E185*J185,2)</f>
        <v>0</v>
      </c>
      <c r="L185" s="240">
        <v>12</v>
      </c>
      <c r="M185" s="240">
        <f>G185*(1+L185/100)</f>
        <v>0</v>
      </c>
      <c r="N185" s="238">
        <v>6.9999999999999999E-4</v>
      </c>
      <c r="O185" s="238">
        <f>ROUND(E185*N185,2)</f>
        <v>0.03</v>
      </c>
      <c r="P185" s="238">
        <v>0</v>
      </c>
      <c r="Q185" s="238">
        <f>ROUND(E185*P185,2)</f>
        <v>0</v>
      </c>
      <c r="R185" s="240"/>
      <c r="S185" s="240" t="s">
        <v>236</v>
      </c>
      <c r="T185" s="241" t="s">
        <v>237</v>
      </c>
      <c r="U185" s="224">
        <v>0</v>
      </c>
      <c r="V185" s="224">
        <f>ROUND(E185*U185,2)</f>
        <v>0</v>
      </c>
      <c r="W185" s="224"/>
      <c r="X185" s="224" t="s">
        <v>408</v>
      </c>
      <c r="Y185" s="224" t="s">
        <v>210</v>
      </c>
      <c r="Z185" s="214"/>
      <c r="AA185" s="214"/>
      <c r="AB185" s="214"/>
      <c r="AC185" s="214"/>
      <c r="AD185" s="214"/>
      <c r="AE185" s="214"/>
      <c r="AF185" s="214"/>
      <c r="AG185" s="214" t="s">
        <v>409</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2" x14ac:dyDescent="0.2">
      <c r="A186" s="221"/>
      <c r="B186" s="222"/>
      <c r="C186" s="249" t="s">
        <v>444</v>
      </c>
      <c r="D186" s="225"/>
      <c r="E186" s="226"/>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222</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49" t="s">
        <v>363</v>
      </c>
      <c r="D187" s="225"/>
      <c r="E187" s="226"/>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222</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49" t="s">
        <v>687</v>
      </c>
      <c r="D188" s="225"/>
      <c r="E188" s="226"/>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222</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49" t="s">
        <v>643</v>
      </c>
      <c r="D189" s="225"/>
      <c r="E189" s="226"/>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222</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21"/>
      <c r="B190" s="222"/>
      <c r="C190" s="249" t="s">
        <v>917</v>
      </c>
      <c r="D190" s="225"/>
      <c r="E190" s="226"/>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222</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49" t="s">
        <v>643</v>
      </c>
      <c r="D191" s="225"/>
      <c r="E191" s="226"/>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222</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3" x14ac:dyDescent="0.2">
      <c r="A192" s="221"/>
      <c r="B192" s="222"/>
      <c r="C192" s="249" t="s">
        <v>918</v>
      </c>
      <c r="D192" s="225"/>
      <c r="E192" s="226"/>
      <c r="F192" s="224"/>
      <c r="G192" s="22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222</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
      <c r="A193" s="221"/>
      <c r="B193" s="222"/>
      <c r="C193" s="249" t="s">
        <v>367</v>
      </c>
      <c r="D193" s="225"/>
      <c r="E193" s="226"/>
      <c r="F193" s="224"/>
      <c r="G193" s="22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222</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49" t="s">
        <v>689</v>
      </c>
      <c r="D194" s="225"/>
      <c r="E194" s="226"/>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222</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49" t="s">
        <v>647</v>
      </c>
      <c r="D195" s="225"/>
      <c r="E195" s="226"/>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222</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49" t="s">
        <v>919</v>
      </c>
      <c r="D196" s="225"/>
      <c r="E196" s="226"/>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222</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21"/>
      <c r="B197" s="222"/>
      <c r="C197" s="249" t="s">
        <v>649</v>
      </c>
      <c r="D197" s="225"/>
      <c r="E197" s="226"/>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222</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49" t="s">
        <v>920</v>
      </c>
      <c r="D198" s="225"/>
      <c r="E198" s="226"/>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222</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49" t="s">
        <v>367</v>
      </c>
      <c r="D199" s="225"/>
      <c r="E199" s="226"/>
      <c r="F199" s="224"/>
      <c r="G199" s="224"/>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222</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49" t="s">
        <v>420</v>
      </c>
      <c r="D200" s="225"/>
      <c r="E200" s="226"/>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222</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49" t="s">
        <v>370</v>
      </c>
      <c r="D201" s="225"/>
      <c r="E201" s="226"/>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222</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49" t="s">
        <v>423</v>
      </c>
      <c r="D202" s="225"/>
      <c r="E202" s="226"/>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222</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49" t="s">
        <v>925</v>
      </c>
      <c r="D203" s="225"/>
      <c r="E203" s="226"/>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222</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49" t="s">
        <v>926</v>
      </c>
      <c r="D204" s="225"/>
      <c r="E204" s="226">
        <v>37.01</v>
      </c>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222</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ht="33.75" outlineLevel="1" x14ac:dyDescent="0.2">
      <c r="A205" s="235">
        <v>15</v>
      </c>
      <c r="B205" s="236" t="s">
        <v>389</v>
      </c>
      <c r="C205" s="246" t="s">
        <v>390</v>
      </c>
      <c r="D205" s="237" t="s">
        <v>318</v>
      </c>
      <c r="E205" s="238">
        <v>366.495</v>
      </c>
      <c r="F205" s="239"/>
      <c r="G205" s="240">
        <f>ROUND(E205*F205,2)</f>
        <v>0</v>
      </c>
      <c r="H205" s="239"/>
      <c r="I205" s="240">
        <f>ROUND(E205*H205,2)</f>
        <v>0</v>
      </c>
      <c r="J205" s="239"/>
      <c r="K205" s="240">
        <f>ROUND(E205*J205,2)</f>
        <v>0</v>
      </c>
      <c r="L205" s="240">
        <v>12</v>
      </c>
      <c r="M205" s="240">
        <f>G205*(1+L205/100)</f>
        <v>0</v>
      </c>
      <c r="N205" s="238">
        <v>0</v>
      </c>
      <c r="O205" s="238">
        <f>ROUND(E205*N205,2)</f>
        <v>0</v>
      </c>
      <c r="P205" s="238">
        <v>0</v>
      </c>
      <c r="Q205" s="238">
        <f>ROUND(E205*P205,2)</f>
        <v>0</v>
      </c>
      <c r="R205" s="240"/>
      <c r="S205" s="240" t="s">
        <v>236</v>
      </c>
      <c r="T205" s="241" t="s">
        <v>237</v>
      </c>
      <c r="U205" s="224">
        <v>0</v>
      </c>
      <c r="V205" s="224">
        <f>ROUND(E205*U205,2)</f>
        <v>0</v>
      </c>
      <c r="W205" s="224"/>
      <c r="X205" s="224" t="s">
        <v>238</v>
      </c>
      <c r="Y205" s="224" t="s">
        <v>210</v>
      </c>
      <c r="Z205" s="214"/>
      <c r="AA205" s="214"/>
      <c r="AB205" s="214"/>
      <c r="AC205" s="214"/>
      <c r="AD205" s="214"/>
      <c r="AE205" s="214"/>
      <c r="AF205" s="214"/>
      <c r="AG205" s="214" t="s">
        <v>239</v>
      </c>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2" x14ac:dyDescent="0.2">
      <c r="A206" s="221"/>
      <c r="B206" s="222"/>
      <c r="C206" s="249" t="s">
        <v>391</v>
      </c>
      <c r="D206" s="225"/>
      <c r="E206" s="226"/>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222</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49" t="s">
        <v>877</v>
      </c>
      <c r="D207" s="225"/>
      <c r="E207" s="226"/>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222</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3" x14ac:dyDescent="0.2">
      <c r="A208" s="221"/>
      <c r="B208" s="222"/>
      <c r="C208" s="249" t="s">
        <v>908</v>
      </c>
      <c r="D208" s="225"/>
      <c r="E208" s="226"/>
      <c r="F208" s="224"/>
      <c r="G208" s="224"/>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222</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3" x14ac:dyDescent="0.2">
      <c r="A209" s="221"/>
      <c r="B209" s="222"/>
      <c r="C209" s="249" t="s">
        <v>362</v>
      </c>
      <c r="D209" s="225"/>
      <c r="E209" s="226"/>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222</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49" t="s">
        <v>396</v>
      </c>
      <c r="D210" s="225"/>
      <c r="E210" s="226"/>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222</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21"/>
      <c r="B211" s="222"/>
      <c r="C211" s="249" t="s">
        <v>361</v>
      </c>
      <c r="D211" s="225"/>
      <c r="E211" s="226"/>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222</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49" t="s">
        <v>927</v>
      </c>
      <c r="D212" s="225"/>
      <c r="E212" s="226"/>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222</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49" t="s">
        <v>360</v>
      </c>
      <c r="D213" s="225"/>
      <c r="E213" s="226"/>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222</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3" x14ac:dyDescent="0.2">
      <c r="A214" s="221"/>
      <c r="B214" s="222"/>
      <c r="C214" s="249" t="s">
        <v>394</v>
      </c>
      <c r="D214" s="225"/>
      <c r="E214" s="226"/>
      <c r="F214" s="224"/>
      <c r="G214" s="224"/>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222</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
      <c r="A215" s="221"/>
      <c r="B215" s="222"/>
      <c r="C215" s="249" t="s">
        <v>359</v>
      </c>
      <c r="D215" s="225"/>
      <c r="E215" s="226"/>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222</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49" t="s">
        <v>909</v>
      </c>
      <c r="D216" s="225"/>
      <c r="E216" s="226"/>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222</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x14ac:dyDescent="0.2">
      <c r="A217" s="221"/>
      <c r="B217" s="222"/>
      <c r="C217" s="249" t="s">
        <v>363</v>
      </c>
      <c r="D217" s="225"/>
      <c r="E217" s="226"/>
      <c r="F217" s="224"/>
      <c r="G217" s="224"/>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222</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3" x14ac:dyDescent="0.2">
      <c r="A218" s="221"/>
      <c r="B218" s="222"/>
      <c r="C218" s="249" t="s">
        <v>678</v>
      </c>
      <c r="D218" s="225"/>
      <c r="E218" s="226"/>
      <c r="F218" s="224"/>
      <c r="G218" s="224"/>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222</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49" t="s">
        <v>643</v>
      </c>
      <c r="D219" s="225"/>
      <c r="E219" s="226"/>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222</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49" t="s">
        <v>910</v>
      </c>
      <c r="D220" s="225"/>
      <c r="E220" s="226"/>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222</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21"/>
      <c r="B221" s="222"/>
      <c r="C221" s="249" t="s">
        <v>643</v>
      </c>
      <c r="D221" s="225"/>
      <c r="E221" s="226"/>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222</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49" t="s">
        <v>911</v>
      </c>
      <c r="D222" s="225"/>
      <c r="E222" s="226"/>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222</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49" t="s">
        <v>367</v>
      </c>
      <c r="D223" s="225"/>
      <c r="E223" s="226"/>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222</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49" t="s">
        <v>680</v>
      </c>
      <c r="D224" s="225"/>
      <c r="E224" s="226"/>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222</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49" t="s">
        <v>647</v>
      </c>
      <c r="D225" s="225"/>
      <c r="E225" s="226"/>
      <c r="F225" s="224"/>
      <c r="G225" s="224"/>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222</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49" t="s">
        <v>912</v>
      </c>
      <c r="D226" s="225"/>
      <c r="E226" s="226"/>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222</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49" t="s">
        <v>649</v>
      </c>
      <c r="D227" s="225"/>
      <c r="E227" s="226"/>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222</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49" t="s">
        <v>913</v>
      </c>
      <c r="D228" s="225"/>
      <c r="E228" s="226"/>
      <c r="F228" s="224"/>
      <c r="G228" s="22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222</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49" t="s">
        <v>367</v>
      </c>
      <c r="D229" s="225"/>
      <c r="E229" s="226"/>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222</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49" t="s">
        <v>400</v>
      </c>
      <c r="D230" s="225"/>
      <c r="E230" s="226"/>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222</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49" t="s">
        <v>370</v>
      </c>
      <c r="D231" s="225"/>
      <c r="E231" s="226"/>
      <c r="F231" s="224"/>
      <c r="G231" s="224"/>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222</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21"/>
      <c r="B232" s="222"/>
      <c r="C232" s="249" t="s">
        <v>403</v>
      </c>
      <c r="D232" s="225"/>
      <c r="E232" s="226"/>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222</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49" t="s">
        <v>914</v>
      </c>
      <c r="D233" s="225"/>
      <c r="E233" s="226">
        <v>366.5</v>
      </c>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222</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1" x14ac:dyDescent="0.2">
      <c r="A234" s="235">
        <v>16</v>
      </c>
      <c r="B234" s="236" t="s">
        <v>447</v>
      </c>
      <c r="C234" s="246" t="s">
        <v>448</v>
      </c>
      <c r="D234" s="237" t="s">
        <v>318</v>
      </c>
      <c r="E234" s="238">
        <v>403.14499999999998</v>
      </c>
      <c r="F234" s="239"/>
      <c r="G234" s="240">
        <f>ROUND(E234*F234,2)</f>
        <v>0</v>
      </c>
      <c r="H234" s="239"/>
      <c r="I234" s="240">
        <f>ROUND(E234*H234,2)</f>
        <v>0</v>
      </c>
      <c r="J234" s="239"/>
      <c r="K234" s="240">
        <f>ROUND(E234*J234,2)</f>
        <v>0</v>
      </c>
      <c r="L234" s="240">
        <v>12</v>
      </c>
      <c r="M234" s="240">
        <f>G234*(1+L234/100)</f>
        <v>0</v>
      </c>
      <c r="N234" s="238">
        <v>4.0000000000000003E-5</v>
      </c>
      <c r="O234" s="238">
        <f>ROUND(E234*N234,2)</f>
        <v>0.02</v>
      </c>
      <c r="P234" s="238">
        <v>0</v>
      </c>
      <c r="Q234" s="238">
        <f>ROUND(E234*P234,2)</f>
        <v>0</v>
      </c>
      <c r="R234" s="240"/>
      <c r="S234" s="240" t="s">
        <v>236</v>
      </c>
      <c r="T234" s="241" t="s">
        <v>237</v>
      </c>
      <c r="U234" s="224">
        <v>0</v>
      </c>
      <c r="V234" s="224">
        <f>ROUND(E234*U234,2)</f>
        <v>0</v>
      </c>
      <c r="W234" s="224"/>
      <c r="X234" s="224" t="s">
        <v>408</v>
      </c>
      <c r="Y234" s="224" t="s">
        <v>210</v>
      </c>
      <c r="Z234" s="214"/>
      <c r="AA234" s="214"/>
      <c r="AB234" s="214"/>
      <c r="AC234" s="214"/>
      <c r="AD234" s="214"/>
      <c r="AE234" s="214"/>
      <c r="AF234" s="214"/>
      <c r="AG234" s="214" t="s">
        <v>409</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2" x14ac:dyDescent="0.2">
      <c r="A235" s="221"/>
      <c r="B235" s="222"/>
      <c r="C235" s="249" t="s">
        <v>915</v>
      </c>
      <c r="D235" s="225"/>
      <c r="E235" s="226"/>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222</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49" t="s">
        <v>916</v>
      </c>
      <c r="D236" s="225"/>
      <c r="E236" s="226">
        <v>403.14</v>
      </c>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222</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ht="22.5" outlineLevel="1" x14ac:dyDescent="0.2">
      <c r="A237" s="235">
        <v>17</v>
      </c>
      <c r="B237" s="236" t="s">
        <v>449</v>
      </c>
      <c r="C237" s="246" t="s">
        <v>450</v>
      </c>
      <c r="D237" s="237" t="s">
        <v>235</v>
      </c>
      <c r="E237" s="238">
        <v>212.703</v>
      </c>
      <c r="F237" s="239"/>
      <c r="G237" s="240">
        <f>ROUND(E237*F237,2)</f>
        <v>0</v>
      </c>
      <c r="H237" s="239"/>
      <c r="I237" s="240">
        <f>ROUND(E237*H237,2)</f>
        <v>0</v>
      </c>
      <c r="J237" s="239"/>
      <c r="K237" s="240">
        <f>ROUND(E237*J237,2)</f>
        <v>0</v>
      </c>
      <c r="L237" s="240">
        <v>12</v>
      </c>
      <c r="M237" s="240">
        <f>G237*(1+L237/100)</f>
        <v>0</v>
      </c>
      <c r="N237" s="238">
        <v>0</v>
      </c>
      <c r="O237" s="238">
        <f>ROUND(E237*N237,2)</f>
        <v>0</v>
      </c>
      <c r="P237" s="238">
        <v>1.0000000000000001E-5</v>
      </c>
      <c r="Q237" s="238">
        <f>ROUND(E237*P237,2)</f>
        <v>0</v>
      </c>
      <c r="R237" s="240"/>
      <c r="S237" s="240" t="s">
        <v>236</v>
      </c>
      <c r="T237" s="241" t="s">
        <v>237</v>
      </c>
      <c r="U237" s="224">
        <v>0</v>
      </c>
      <c r="V237" s="224">
        <f>ROUND(E237*U237,2)</f>
        <v>0</v>
      </c>
      <c r="W237" s="224"/>
      <c r="X237" s="224" t="s">
        <v>238</v>
      </c>
      <c r="Y237" s="224" t="s">
        <v>210</v>
      </c>
      <c r="Z237" s="214"/>
      <c r="AA237" s="214"/>
      <c r="AB237" s="214"/>
      <c r="AC237" s="214"/>
      <c r="AD237" s="214"/>
      <c r="AE237" s="214"/>
      <c r="AF237" s="214"/>
      <c r="AG237" s="214" t="s">
        <v>239</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2" x14ac:dyDescent="0.2">
      <c r="A238" s="221"/>
      <c r="B238" s="222"/>
      <c r="C238" s="249" t="s">
        <v>357</v>
      </c>
      <c r="D238" s="225"/>
      <c r="E238" s="226"/>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222</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49" t="s">
        <v>877</v>
      </c>
      <c r="D239" s="225"/>
      <c r="E239" s="226"/>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222</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49" t="s">
        <v>871</v>
      </c>
      <c r="D240" s="225"/>
      <c r="E240" s="226"/>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222</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49" t="s">
        <v>362</v>
      </c>
      <c r="D241" s="225"/>
      <c r="E241" s="226"/>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222</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49" t="s">
        <v>279</v>
      </c>
      <c r="D242" s="225"/>
      <c r="E242" s="226"/>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222</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x14ac:dyDescent="0.2">
      <c r="A243" s="221"/>
      <c r="B243" s="222"/>
      <c r="C243" s="249" t="s">
        <v>361</v>
      </c>
      <c r="D243" s="225"/>
      <c r="E243" s="226"/>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222</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49" t="s">
        <v>254</v>
      </c>
      <c r="D244" s="225"/>
      <c r="E244" s="226"/>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222</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3" x14ac:dyDescent="0.2">
      <c r="A245" s="221"/>
      <c r="B245" s="222"/>
      <c r="C245" s="249" t="s">
        <v>360</v>
      </c>
      <c r="D245" s="225"/>
      <c r="E245" s="226"/>
      <c r="F245" s="224"/>
      <c r="G245" s="224"/>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222</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x14ac:dyDescent="0.2">
      <c r="A246" s="221"/>
      <c r="B246" s="222"/>
      <c r="C246" s="249" t="s">
        <v>252</v>
      </c>
      <c r="D246" s="225"/>
      <c r="E246" s="226"/>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222</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3" x14ac:dyDescent="0.2">
      <c r="A247" s="221"/>
      <c r="B247" s="222"/>
      <c r="C247" s="249" t="s">
        <v>359</v>
      </c>
      <c r="D247" s="225"/>
      <c r="E247" s="226"/>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222</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21"/>
      <c r="B248" s="222"/>
      <c r="C248" s="249" t="s">
        <v>872</v>
      </c>
      <c r="D248" s="225"/>
      <c r="E248" s="226"/>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222</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3" x14ac:dyDescent="0.2">
      <c r="A249" s="221"/>
      <c r="B249" s="222"/>
      <c r="C249" s="249" t="s">
        <v>363</v>
      </c>
      <c r="D249" s="225"/>
      <c r="E249" s="226"/>
      <c r="F249" s="224"/>
      <c r="G249" s="224"/>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222</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21"/>
      <c r="B250" s="222"/>
      <c r="C250" s="249" t="s">
        <v>621</v>
      </c>
      <c r="D250" s="225"/>
      <c r="E250" s="226"/>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222</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49" t="s">
        <v>643</v>
      </c>
      <c r="D251" s="225"/>
      <c r="E251" s="226"/>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222</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3" x14ac:dyDescent="0.2">
      <c r="A252" s="221"/>
      <c r="B252" s="222"/>
      <c r="C252" s="249" t="s">
        <v>895</v>
      </c>
      <c r="D252" s="225"/>
      <c r="E252" s="226"/>
      <c r="F252" s="224"/>
      <c r="G252" s="224"/>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222</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3" x14ac:dyDescent="0.2">
      <c r="A253" s="221"/>
      <c r="B253" s="222"/>
      <c r="C253" s="249" t="s">
        <v>643</v>
      </c>
      <c r="D253" s="225"/>
      <c r="E253" s="226"/>
      <c r="F253" s="224"/>
      <c r="G253" s="224"/>
      <c r="H253" s="224"/>
      <c r="I253" s="224"/>
      <c r="J253" s="224"/>
      <c r="K253" s="224"/>
      <c r="L253" s="224"/>
      <c r="M253" s="224"/>
      <c r="N253" s="223"/>
      <c r="O253" s="223"/>
      <c r="P253" s="223"/>
      <c r="Q253" s="223"/>
      <c r="R253" s="224"/>
      <c r="S253" s="224"/>
      <c r="T253" s="224"/>
      <c r="U253" s="224"/>
      <c r="V253" s="224"/>
      <c r="W253" s="224"/>
      <c r="X253" s="224"/>
      <c r="Y253" s="224"/>
      <c r="Z253" s="214"/>
      <c r="AA253" s="214"/>
      <c r="AB253" s="214"/>
      <c r="AC253" s="214"/>
      <c r="AD253" s="214"/>
      <c r="AE253" s="214"/>
      <c r="AF253" s="214"/>
      <c r="AG253" s="214" t="s">
        <v>222</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3" x14ac:dyDescent="0.2">
      <c r="A254" s="221"/>
      <c r="B254" s="222"/>
      <c r="C254" s="249" t="s">
        <v>896</v>
      </c>
      <c r="D254" s="225"/>
      <c r="E254" s="226"/>
      <c r="F254" s="224"/>
      <c r="G254" s="224"/>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222</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21"/>
      <c r="B255" s="222"/>
      <c r="C255" s="249" t="s">
        <v>367</v>
      </c>
      <c r="D255" s="225"/>
      <c r="E255" s="226"/>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222</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49" t="s">
        <v>625</v>
      </c>
      <c r="D256" s="225"/>
      <c r="E256" s="226"/>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222</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21"/>
      <c r="B257" s="222"/>
      <c r="C257" s="249" t="s">
        <v>647</v>
      </c>
      <c r="D257" s="225"/>
      <c r="E257" s="226"/>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222</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49" t="s">
        <v>874</v>
      </c>
      <c r="D258" s="225"/>
      <c r="E258" s="226"/>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222</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3" x14ac:dyDescent="0.2">
      <c r="A259" s="221"/>
      <c r="B259" s="222"/>
      <c r="C259" s="249" t="s">
        <v>649</v>
      </c>
      <c r="D259" s="225"/>
      <c r="E259" s="226"/>
      <c r="F259" s="224"/>
      <c r="G259" s="224"/>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222</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3" x14ac:dyDescent="0.2">
      <c r="A260" s="221"/>
      <c r="B260" s="222"/>
      <c r="C260" s="249" t="s">
        <v>875</v>
      </c>
      <c r="D260" s="225"/>
      <c r="E260" s="226"/>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222</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49" t="s">
        <v>367</v>
      </c>
      <c r="D261" s="225"/>
      <c r="E261" s="226"/>
      <c r="F261" s="224"/>
      <c r="G261" s="224"/>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222</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3" x14ac:dyDescent="0.2">
      <c r="A262" s="221"/>
      <c r="B262" s="222"/>
      <c r="C262" s="249" t="s">
        <v>273</v>
      </c>
      <c r="D262" s="225"/>
      <c r="E262" s="226"/>
      <c r="F262" s="224"/>
      <c r="G262" s="224"/>
      <c r="H262" s="224"/>
      <c r="I262" s="224"/>
      <c r="J262" s="224"/>
      <c r="K262" s="224"/>
      <c r="L262" s="224"/>
      <c r="M262" s="224"/>
      <c r="N262" s="223"/>
      <c r="O262" s="223"/>
      <c r="P262" s="223"/>
      <c r="Q262" s="223"/>
      <c r="R262" s="224"/>
      <c r="S262" s="224"/>
      <c r="T262" s="224"/>
      <c r="U262" s="224"/>
      <c r="V262" s="224"/>
      <c r="W262" s="224"/>
      <c r="X262" s="224"/>
      <c r="Y262" s="224"/>
      <c r="Z262" s="214"/>
      <c r="AA262" s="214"/>
      <c r="AB262" s="214"/>
      <c r="AC262" s="214"/>
      <c r="AD262" s="214"/>
      <c r="AE262" s="214"/>
      <c r="AF262" s="214"/>
      <c r="AG262" s="214" t="s">
        <v>222</v>
      </c>
      <c r="AH262" s="214">
        <v>0</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3" x14ac:dyDescent="0.2">
      <c r="A263" s="221"/>
      <c r="B263" s="222"/>
      <c r="C263" s="249" t="s">
        <v>370</v>
      </c>
      <c r="D263" s="225"/>
      <c r="E263" s="226"/>
      <c r="F263" s="224"/>
      <c r="G263" s="224"/>
      <c r="H263" s="224"/>
      <c r="I263" s="224"/>
      <c r="J263" s="224"/>
      <c r="K263" s="224"/>
      <c r="L263" s="224"/>
      <c r="M263" s="224"/>
      <c r="N263" s="223"/>
      <c r="O263" s="223"/>
      <c r="P263" s="223"/>
      <c r="Q263" s="223"/>
      <c r="R263" s="224"/>
      <c r="S263" s="224"/>
      <c r="T263" s="224"/>
      <c r="U263" s="224"/>
      <c r="V263" s="224"/>
      <c r="W263" s="224"/>
      <c r="X263" s="224"/>
      <c r="Y263" s="224"/>
      <c r="Z263" s="214"/>
      <c r="AA263" s="214"/>
      <c r="AB263" s="214"/>
      <c r="AC263" s="214"/>
      <c r="AD263" s="214"/>
      <c r="AE263" s="214"/>
      <c r="AF263" s="214"/>
      <c r="AG263" s="214" t="s">
        <v>222</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3" x14ac:dyDescent="0.2">
      <c r="A264" s="221"/>
      <c r="B264" s="222"/>
      <c r="C264" s="249" t="s">
        <v>256</v>
      </c>
      <c r="D264" s="225"/>
      <c r="E264" s="226"/>
      <c r="F264" s="224"/>
      <c r="G264" s="224"/>
      <c r="H264" s="224"/>
      <c r="I264" s="224"/>
      <c r="J264" s="224"/>
      <c r="K264" s="224"/>
      <c r="L264" s="224"/>
      <c r="M264" s="224"/>
      <c r="N264" s="223"/>
      <c r="O264" s="223"/>
      <c r="P264" s="223"/>
      <c r="Q264" s="223"/>
      <c r="R264" s="224"/>
      <c r="S264" s="224"/>
      <c r="T264" s="224"/>
      <c r="U264" s="224"/>
      <c r="V264" s="224"/>
      <c r="W264" s="224"/>
      <c r="X264" s="224"/>
      <c r="Y264" s="224"/>
      <c r="Z264" s="214"/>
      <c r="AA264" s="214"/>
      <c r="AB264" s="214"/>
      <c r="AC264" s="214"/>
      <c r="AD264" s="214"/>
      <c r="AE264" s="214"/>
      <c r="AF264" s="214"/>
      <c r="AG264" s="214" t="s">
        <v>222</v>
      </c>
      <c r="AH264" s="214">
        <v>0</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21"/>
      <c r="B265" s="222"/>
      <c r="C265" s="249" t="s">
        <v>897</v>
      </c>
      <c r="D265" s="225"/>
      <c r="E265" s="226">
        <v>212.7</v>
      </c>
      <c r="F265" s="224"/>
      <c r="G265" s="224"/>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222</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x14ac:dyDescent="0.2">
      <c r="A266" s="228" t="s">
        <v>202</v>
      </c>
      <c r="B266" s="229" t="s">
        <v>153</v>
      </c>
      <c r="C266" s="245" t="s">
        <v>154</v>
      </c>
      <c r="D266" s="230"/>
      <c r="E266" s="231"/>
      <c r="F266" s="232"/>
      <c r="G266" s="232">
        <f>SUMIF(AG267:AG267,"&lt;&gt;NOR",G267:G267)</f>
        <v>0</v>
      </c>
      <c r="H266" s="232"/>
      <c r="I266" s="232">
        <f>SUM(I267:I267)</f>
        <v>0</v>
      </c>
      <c r="J266" s="232"/>
      <c r="K266" s="232">
        <f>SUM(K267:K267)</f>
        <v>0</v>
      </c>
      <c r="L266" s="232"/>
      <c r="M266" s="232">
        <f>SUM(M267:M267)</f>
        <v>0</v>
      </c>
      <c r="N266" s="231"/>
      <c r="O266" s="231">
        <f>SUM(O267:O267)</f>
        <v>0</v>
      </c>
      <c r="P266" s="231"/>
      <c r="Q266" s="231">
        <f>SUM(Q267:Q267)</f>
        <v>0</v>
      </c>
      <c r="R266" s="232"/>
      <c r="S266" s="232"/>
      <c r="T266" s="233"/>
      <c r="U266" s="227"/>
      <c r="V266" s="227">
        <f>SUM(V267:V267)</f>
        <v>0</v>
      </c>
      <c r="W266" s="227"/>
      <c r="X266" s="227"/>
      <c r="Y266" s="227"/>
      <c r="AG266" t="s">
        <v>203</v>
      </c>
    </row>
    <row r="267" spans="1:60" outlineLevel="1" x14ac:dyDescent="0.2">
      <c r="A267" s="253">
        <v>18</v>
      </c>
      <c r="B267" s="254" t="s">
        <v>451</v>
      </c>
      <c r="C267" s="260" t="s">
        <v>452</v>
      </c>
      <c r="D267" s="255" t="s">
        <v>228</v>
      </c>
      <c r="E267" s="256">
        <v>1</v>
      </c>
      <c r="F267" s="257"/>
      <c r="G267" s="258">
        <f>ROUND(E267*F267,2)</f>
        <v>0</v>
      </c>
      <c r="H267" s="257"/>
      <c r="I267" s="258">
        <f>ROUND(E267*H267,2)</f>
        <v>0</v>
      </c>
      <c r="J267" s="257"/>
      <c r="K267" s="258">
        <f>ROUND(E267*J267,2)</f>
        <v>0</v>
      </c>
      <c r="L267" s="258">
        <v>12</v>
      </c>
      <c r="M267" s="258">
        <f>G267*(1+L267/100)</f>
        <v>0</v>
      </c>
      <c r="N267" s="256">
        <v>0</v>
      </c>
      <c r="O267" s="256">
        <f>ROUND(E267*N267,2)</f>
        <v>0</v>
      </c>
      <c r="P267" s="256">
        <v>0</v>
      </c>
      <c r="Q267" s="256">
        <f>ROUND(E267*P267,2)</f>
        <v>0</v>
      </c>
      <c r="R267" s="258"/>
      <c r="S267" s="258" t="s">
        <v>229</v>
      </c>
      <c r="T267" s="259" t="s">
        <v>208</v>
      </c>
      <c r="U267" s="224">
        <v>0</v>
      </c>
      <c r="V267" s="224">
        <f>ROUND(E267*U267,2)</f>
        <v>0</v>
      </c>
      <c r="W267" s="224"/>
      <c r="X267" s="224" t="s">
        <v>238</v>
      </c>
      <c r="Y267" s="224" t="s">
        <v>210</v>
      </c>
      <c r="Z267" s="214"/>
      <c r="AA267" s="214"/>
      <c r="AB267" s="214"/>
      <c r="AC267" s="214"/>
      <c r="AD267" s="214"/>
      <c r="AE267" s="214"/>
      <c r="AF267" s="214"/>
      <c r="AG267" s="214" t="s">
        <v>239</v>
      </c>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x14ac:dyDescent="0.2">
      <c r="A268" s="228" t="s">
        <v>202</v>
      </c>
      <c r="B268" s="229" t="s">
        <v>156</v>
      </c>
      <c r="C268" s="245" t="s">
        <v>157</v>
      </c>
      <c r="D268" s="230"/>
      <c r="E268" s="231"/>
      <c r="F268" s="232"/>
      <c r="G268" s="232">
        <f>SUMIF(AG269:AG286,"&lt;&gt;NOR",G269:G286)</f>
        <v>0</v>
      </c>
      <c r="H268" s="232"/>
      <c r="I268" s="232">
        <f>SUM(I269:I286)</f>
        <v>0</v>
      </c>
      <c r="J268" s="232"/>
      <c r="K268" s="232">
        <f>SUM(K269:K286)</f>
        <v>0</v>
      </c>
      <c r="L268" s="232"/>
      <c r="M268" s="232">
        <f>SUM(M269:M286)</f>
        <v>0</v>
      </c>
      <c r="N268" s="231"/>
      <c r="O268" s="231">
        <f>SUM(O269:O286)</f>
        <v>0</v>
      </c>
      <c r="P268" s="231"/>
      <c r="Q268" s="231">
        <f>SUM(Q269:Q286)</f>
        <v>0</v>
      </c>
      <c r="R268" s="232"/>
      <c r="S268" s="232"/>
      <c r="T268" s="233"/>
      <c r="U268" s="227"/>
      <c r="V268" s="227">
        <f>SUM(V269:V286)</f>
        <v>0</v>
      </c>
      <c r="W268" s="227"/>
      <c r="X268" s="227"/>
      <c r="Y268" s="227"/>
      <c r="AG268" t="s">
        <v>203</v>
      </c>
    </row>
    <row r="269" spans="1:60" ht="22.5" outlineLevel="1" x14ac:dyDescent="0.2">
      <c r="A269" s="235">
        <v>19</v>
      </c>
      <c r="B269" s="236" t="s">
        <v>453</v>
      </c>
      <c r="C269" s="246" t="s">
        <v>454</v>
      </c>
      <c r="D269" s="237" t="s">
        <v>235</v>
      </c>
      <c r="E269" s="238">
        <v>986.07</v>
      </c>
      <c r="F269" s="239"/>
      <c r="G269" s="240">
        <f>ROUND(E269*F269,2)</f>
        <v>0</v>
      </c>
      <c r="H269" s="239"/>
      <c r="I269" s="240">
        <f>ROUND(E269*H269,2)</f>
        <v>0</v>
      </c>
      <c r="J269" s="239"/>
      <c r="K269" s="240">
        <f>ROUND(E269*J269,2)</f>
        <v>0</v>
      </c>
      <c r="L269" s="240">
        <v>12</v>
      </c>
      <c r="M269" s="240">
        <f>G269*(1+L269/100)</f>
        <v>0</v>
      </c>
      <c r="N269" s="238">
        <v>0</v>
      </c>
      <c r="O269" s="238">
        <f>ROUND(E269*N269,2)</f>
        <v>0</v>
      </c>
      <c r="P269" s="238">
        <v>0</v>
      </c>
      <c r="Q269" s="238">
        <f>ROUND(E269*P269,2)</f>
        <v>0</v>
      </c>
      <c r="R269" s="240"/>
      <c r="S269" s="240" t="s">
        <v>236</v>
      </c>
      <c r="T269" s="241" t="s">
        <v>237</v>
      </c>
      <c r="U269" s="224">
        <v>0</v>
      </c>
      <c r="V269" s="224">
        <f>ROUND(E269*U269,2)</f>
        <v>0</v>
      </c>
      <c r="W269" s="224"/>
      <c r="X269" s="224" t="s">
        <v>238</v>
      </c>
      <c r="Y269" s="224" t="s">
        <v>210</v>
      </c>
      <c r="Z269" s="214"/>
      <c r="AA269" s="214"/>
      <c r="AB269" s="214"/>
      <c r="AC269" s="214"/>
      <c r="AD269" s="214"/>
      <c r="AE269" s="214"/>
      <c r="AF269" s="214"/>
      <c r="AG269" s="214" t="s">
        <v>239</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2" x14ac:dyDescent="0.2">
      <c r="A270" s="221"/>
      <c r="B270" s="222"/>
      <c r="C270" s="249" t="s">
        <v>455</v>
      </c>
      <c r="D270" s="225"/>
      <c r="E270" s="226"/>
      <c r="F270" s="224"/>
      <c r="G270" s="224"/>
      <c r="H270" s="224"/>
      <c r="I270" s="224"/>
      <c r="J270" s="224"/>
      <c r="K270" s="224"/>
      <c r="L270" s="224"/>
      <c r="M270" s="224"/>
      <c r="N270" s="223"/>
      <c r="O270" s="223"/>
      <c r="P270" s="223"/>
      <c r="Q270" s="223"/>
      <c r="R270" s="224"/>
      <c r="S270" s="224"/>
      <c r="T270" s="224"/>
      <c r="U270" s="224"/>
      <c r="V270" s="224"/>
      <c r="W270" s="224"/>
      <c r="X270" s="224"/>
      <c r="Y270" s="224"/>
      <c r="Z270" s="214"/>
      <c r="AA270" s="214"/>
      <c r="AB270" s="214"/>
      <c r="AC270" s="214"/>
      <c r="AD270" s="214"/>
      <c r="AE270" s="214"/>
      <c r="AF270" s="214"/>
      <c r="AG270" s="214" t="s">
        <v>222</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21"/>
      <c r="B271" s="222"/>
      <c r="C271" s="249" t="s">
        <v>699</v>
      </c>
      <c r="D271" s="225"/>
      <c r="E271" s="226"/>
      <c r="F271" s="224"/>
      <c r="G271" s="224"/>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222</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21"/>
      <c r="B272" s="222"/>
      <c r="C272" s="249" t="s">
        <v>700</v>
      </c>
      <c r="D272" s="225"/>
      <c r="E272" s="226">
        <v>986.07</v>
      </c>
      <c r="F272" s="224"/>
      <c r="G272" s="224"/>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222</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ht="22.5" outlineLevel="1" x14ac:dyDescent="0.2">
      <c r="A273" s="235">
        <v>20</v>
      </c>
      <c r="B273" s="236" t="s">
        <v>459</v>
      </c>
      <c r="C273" s="246" t="s">
        <v>460</v>
      </c>
      <c r="D273" s="237" t="s">
        <v>235</v>
      </c>
      <c r="E273" s="238">
        <v>59164.2</v>
      </c>
      <c r="F273" s="239"/>
      <c r="G273" s="240">
        <f>ROUND(E273*F273,2)</f>
        <v>0</v>
      </c>
      <c r="H273" s="239"/>
      <c r="I273" s="240">
        <f>ROUND(E273*H273,2)</f>
        <v>0</v>
      </c>
      <c r="J273" s="239"/>
      <c r="K273" s="240">
        <f>ROUND(E273*J273,2)</f>
        <v>0</v>
      </c>
      <c r="L273" s="240">
        <v>12</v>
      </c>
      <c r="M273" s="240">
        <f>G273*(1+L273/100)</f>
        <v>0</v>
      </c>
      <c r="N273" s="238">
        <v>0</v>
      </c>
      <c r="O273" s="238">
        <f>ROUND(E273*N273,2)</f>
        <v>0</v>
      </c>
      <c r="P273" s="238">
        <v>0</v>
      </c>
      <c r="Q273" s="238">
        <f>ROUND(E273*P273,2)</f>
        <v>0</v>
      </c>
      <c r="R273" s="240"/>
      <c r="S273" s="240" t="s">
        <v>236</v>
      </c>
      <c r="T273" s="241" t="s">
        <v>237</v>
      </c>
      <c r="U273" s="224">
        <v>0</v>
      </c>
      <c r="V273" s="224">
        <f>ROUND(E273*U273,2)</f>
        <v>0</v>
      </c>
      <c r="W273" s="224"/>
      <c r="X273" s="224" t="s">
        <v>238</v>
      </c>
      <c r="Y273" s="224" t="s">
        <v>210</v>
      </c>
      <c r="Z273" s="214"/>
      <c r="AA273" s="214"/>
      <c r="AB273" s="214"/>
      <c r="AC273" s="214"/>
      <c r="AD273" s="214"/>
      <c r="AE273" s="214"/>
      <c r="AF273" s="214"/>
      <c r="AG273" s="214" t="s">
        <v>239</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2" x14ac:dyDescent="0.2">
      <c r="A274" s="221"/>
      <c r="B274" s="222"/>
      <c r="C274" s="249" t="s">
        <v>701</v>
      </c>
      <c r="D274" s="225"/>
      <c r="E274" s="226"/>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222</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49" t="s">
        <v>702</v>
      </c>
      <c r="D275" s="225"/>
      <c r="E275" s="226">
        <v>59164.2</v>
      </c>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222</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ht="22.5" outlineLevel="1" x14ac:dyDescent="0.2">
      <c r="A276" s="253">
        <v>21</v>
      </c>
      <c r="B276" s="254" t="s">
        <v>463</v>
      </c>
      <c r="C276" s="260" t="s">
        <v>464</v>
      </c>
      <c r="D276" s="255" t="s">
        <v>235</v>
      </c>
      <c r="E276" s="256">
        <v>986.07</v>
      </c>
      <c r="F276" s="257"/>
      <c r="G276" s="258">
        <f>ROUND(E276*F276,2)</f>
        <v>0</v>
      </c>
      <c r="H276" s="257"/>
      <c r="I276" s="258">
        <f>ROUND(E276*H276,2)</f>
        <v>0</v>
      </c>
      <c r="J276" s="257"/>
      <c r="K276" s="258">
        <f>ROUND(E276*J276,2)</f>
        <v>0</v>
      </c>
      <c r="L276" s="258">
        <v>12</v>
      </c>
      <c r="M276" s="258">
        <f>G276*(1+L276/100)</f>
        <v>0</v>
      </c>
      <c r="N276" s="256">
        <v>0</v>
      </c>
      <c r="O276" s="256">
        <f>ROUND(E276*N276,2)</f>
        <v>0</v>
      </c>
      <c r="P276" s="256">
        <v>0</v>
      </c>
      <c r="Q276" s="256">
        <f>ROUND(E276*P276,2)</f>
        <v>0</v>
      </c>
      <c r="R276" s="258"/>
      <c r="S276" s="258" t="s">
        <v>236</v>
      </c>
      <c r="T276" s="259" t="s">
        <v>237</v>
      </c>
      <c r="U276" s="224">
        <v>0</v>
      </c>
      <c r="V276" s="224">
        <f>ROUND(E276*U276,2)</f>
        <v>0</v>
      </c>
      <c r="W276" s="224"/>
      <c r="X276" s="224" t="s">
        <v>238</v>
      </c>
      <c r="Y276" s="224" t="s">
        <v>210</v>
      </c>
      <c r="Z276" s="214"/>
      <c r="AA276" s="214"/>
      <c r="AB276" s="214"/>
      <c r="AC276" s="214"/>
      <c r="AD276" s="214"/>
      <c r="AE276" s="214"/>
      <c r="AF276" s="214"/>
      <c r="AG276" s="214" t="s">
        <v>239</v>
      </c>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1" x14ac:dyDescent="0.2">
      <c r="A277" s="253">
        <v>22</v>
      </c>
      <c r="B277" s="254" t="s">
        <v>465</v>
      </c>
      <c r="C277" s="260" t="s">
        <v>466</v>
      </c>
      <c r="D277" s="255" t="s">
        <v>235</v>
      </c>
      <c r="E277" s="256">
        <v>986.07</v>
      </c>
      <c r="F277" s="257"/>
      <c r="G277" s="258">
        <f>ROUND(E277*F277,2)</f>
        <v>0</v>
      </c>
      <c r="H277" s="257"/>
      <c r="I277" s="258">
        <f>ROUND(E277*H277,2)</f>
        <v>0</v>
      </c>
      <c r="J277" s="257"/>
      <c r="K277" s="258">
        <f>ROUND(E277*J277,2)</f>
        <v>0</v>
      </c>
      <c r="L277" s="258">
        <v>12</v>
      </c>
      <c r="M277" s="258">
        <f>G277*(1+L277/100)</f>
        <v>0</v>
      </c>
      <c r="N277" s="256">
        <v>0</v>
      </c>
      <c r="O277" s="256">
        <f>ROUND(E277*N277,2)</f>
        <v>0</v>
      </c>
      <c r="P277" s="256">
        <v>0</v>
      </c>
      <c r="Q277" s="256">
        <f>ROUND(E277*P277,2)</f>
        <v>0</v>
      </c>
      <c r="R277" s="258"/>
      <c r="S277" s="258" t="s">
        <v>236</v>
      </c>
      <c r="T277" s="259" t="s">
        <v>237</v>
      </c>
      <c r="U277" s="224">
        <v>0</v>
      </c>
      <c r="V277" s="224">
        <f>ROUND(E277*U277,2)</f>
        <v>0</v>
      </c>
      <c r="W277" s="224"/>
      <c r="X277" s="224" t="s">
        <v>238</v>
      </c>
      <c r="Y277" s="224" t="s">
        <v>210</v>
      </c>
      <c r="Z277" s="214"/>
      <c r="AA277" s="214"/>
      <c r="AB277" s="214"/>
      <c r="AC277" s="214"/>
      <c r="AD277" s="214"/>
      <c r="AE277" s="214"/>
      <c r="AF277" s="214"/>
      <c r="AG277" s="214" t="s">
        <v>239</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ht="22.5" outlineLevel="1" x14ac:dyDescent="0.2">
      <c r="A278" s="235">
        <v>23</v>
      </c>
      <c r="B278" s="236" t="s">
        <v>467</v>
      </c>
      <c r="C278" s="246" t="s">
        <v>468</v>
      </c>
      <c r="D278" s="237" t="s">
        <v>235</v>
      </c>
      <c r="E278" s="238">
        <v>59164.2</v>
      </c>
      <c r="F278" s="239"/>
      <c r="G278" s="240">
        <f>ROUND(E278*F278,2)</f>
        <v>0</v>
      </c>
      <c r="H278" s="239"/>
      <c r="I278" s="240">
        <f>ROUND(E278*H278,2)</f>
        <v>0</v>
      </c>
      <c r="J278" s="239"/>
      <c r="K278" s="240">
        <f>ROUND(E278*J278,2)</f>
        <v>0</v>
      </c>
      <c r="L278" s="240">
        <v>12</v>
      </c>
      <c r="M278" s="240">
        <f>G278*(1+L278/100)</f>
        <v>0</v>
      </c>
      <c r="N278" s="238">
        <v>0</v>
      </c>
      <c r="O278" s="238">
        <f>ROUND(E278*N278,2)</f>
        <v>0</v>
      </c>
      <c r="P278" s="238">
        <v>0</v>
      </c>
      <c r="Q278" s="238">
        <f>ROUND(E278*P278,2)</f>
        <v>0</v>
      </c>
      <c r="R278" s="240"/>
      <c r="S278" s="240" t="s">
        <v>236</v>
      </c>
      <c r="T278" s="241" t="s">
        <v>237</v>
      </c>
      <c r="U278" s="224">
        <v>0</v>
      </c>
      <c r="V278" s="224">
        <f>ROUND(E278*U278,2)</f>
        <v>0</v>
      </c>
      <c r="W278" s="224"/>
      <c r="X278" s="224" t="s">
        <v>238</v>
      </c>
      <c r="Y278" s="224" t="s">
        <v>210</v>
      </c>
      <c r="Z278" s="214"/>
      <c r="AA278" s="214"/>
      <c r="AB278" s="214"/>
      <c r="AC278" s="214"/>
      <c r="AD278" s="214"/>
      <c r="AE278" s="214"/>
      <c r="AF278" s="214"/>
      <c r="AG278" s="214" t="s">
        <v>239</v>
      </c>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2" x14ac:dyDescent="0.2">
      <c r="A279" s="221"/>
      <c r="B279" s="222"/>
      <c r="C279" s="249" t="s">
        <v>701</v>
      </c>
      <c r="D279" s="225"/>
      <c r="E279" s="226"/>
      <c r="F279" s="224"/>
      <c r="G279" s="224"/>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222</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3" x14ac:dyDescent="0.2">
      <c r="A280" s="221"/>
      <c r="B280" s="222"/>
      <c r="C280" s="249" t="s">
        <v>702</v>
      </c>
      <c r="D280" s="225"/>
      <c r="E280" s="226">
        <v>59164.2</v>
      </c>
      <c r="F280" s="224"/>
      <c r="G280" s="224"/>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222</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1" x14ac:dyDescent="0.2">
      <c r="A281" s="253">
        <v>24</v>
      </c>
      <c r="B281" s="254" t="s">
        <v>469</v>
      </c>
      <c r="C281" s="260" t="s">
        <v>470</v>
      </c>
      <c r="D281" s="255" t="s">
        <v>235</v>
      </c>
      <c r="E281" s="256">
        <v>986.07</v>
      </c>
      <c r="F281" s="257"/>
      <c r="G281" s="258">
        <f>ROUND(E281*F281,2)</f>
        <v>0</v>
      </c>
      <c r="H281" s="257"/>
      <c r="I281" s="258">
        <f>ROUND(E281*H281,2)</f>
        <v>0</v>
      </c>
      <c r="J281" s="257"/>
      <c r="K281" s="258">
        <f>ROUND(E281*J281,2)</f>
        <v>0</v>
      </c>
      <c r="L281" s="258">
        <v>12</v>
      </c>
      <c r="M281" s="258">
        <f>G281*(1+L281/100)</f>
        <v>0</v>
      </c>
      <c r="N281" s="256">
        <v>0</v>
      </c>
      <c r="O281" s="256">
        <f>ROUND(E281*N281,2)</f>
        <v>0</v>
      </c>
      <c r="P281" s="256">
        <v>0</v>
      </c>
      <c r="Q281" s="256">
        <f>ROUND(E281*P281,2)</f>
        <v>0</v>
      </c>
      <c r="R281" s="258"/>
      <c r="S281" s="258" t="s">
        <v>236</v>
      </c>
      <c r="T281" s="259" t="s">
        <v>237</v>
      </c>
      <c r="U281" s="224">
        <v>0</v>
      </c>
      <c r="V281" s="224">
        <f>ROUND(E281*U281,2)</f>
        <v>0</v>
      </c>
      <c r="W281" s="224"/>
      <c r="X281" s="224" t="s">
        <v>238</v>
      </c>
      <c r="Y281" s="224" t="s">
        <v>210</v>
      </c>
      <c r="Z281" s="214"/>
      <c r="AA281" s="214"/>
      <c r="AB281" s="214"/>
      <c r="AC281" s="214"/>
      <c r="AD281" s="214"/>
      <c r="AE281" s="214"/>
      <c r="AF281" s="214"/>
      <c r="AG281" s="214" t="s">
        <v>239</v>
      </c>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ht="22.5" outlineLevel="1" x14ac:dyDescent="0.2">
      <c r="A282" s="253">
        <v>25</v>
      </c>
      <c r="B282" s="254" t="s">
        <v>471</v>
      </c>
      <c r="C282" s="260" t="s">
        <v>472</v>
      </c>
      <c r="D282" s="255" t="s">
        <v>318</v>
      </c>
      <c r="E282" s="256">
        <v>3</v>
      </c>
      <c r="F282" s="257"/>
      <c r="G282" s="258">
        <f>ROUND(E282*F282,2)</f>
        <v>0</v>
      </c>
      <c r="H282" s="257"/>
      <c r="I282" s="258">
        <f>ROUND(E282*H282,2)</f>
        <v>0</v>
      </c>
      <c r="J282" s="257"/>
      <c r="K282" s="258">
        <f>ROUND(E282*J282,2)</f>
        <v>0</v>
      </c>
      <c r="L282" s="258">
        <v>12</v>
      </c>
      <c r="M282" s="258">
        <f>G282*(1+L282/100)</f>
        <v>0</v>
      </c>
      <c r="N282" s="256">
        <v>0</v>
      </c>
      <c r="O282" s="256">
        <f>ROUND(E282*N282,2)</f>
        <v>0</v>
      </c>
      <c r="P282" s="256">
        <v>0</v>
      </c>
      <c r="Q282" s="256">
        <f>ROUND(E282*P282,2)</f>
        <v>0</v>
      </c>
      <c r="R282" s="258"/>
      <c r="S282" s="258" t="s">
        <v>236</v>
      </c>
      <c r="T282" s="259" t="s">
        <v>237</v>
      </c>
      <c r="U282" s="224">
        <v>0</v>
      </c>
      <c r="V282" s="224">
        <f>ROUND(E282*U282,2)</f>
        <v>0</v>
      </c>
      <c r="W282" s="224"/>
      <c r="X282" s="224" t="s">
        <v>238</v>
      </c>
      <c r="Y282" s="224" t="s">
        <v>210</v>
      </c>
      <c r="Z282" s="214"/>
      <c r="AA282" s="214"/>
      <c r="AB282" s="214"/>
      <c r="AC282" s="214"/>
      <c r="AD282" s="214"/>
      <c r="AE282" s="214"/>
      <c r="AF282" s="214"/>
      <c r="AG282" s="214" t="s">
        <v>239</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ht="22.5" outlineLevel="1" x14ac:dyDescent="0.2">
      <c r="A283" s="235">
        <v>26</v>
      </c>
      <c r="B283" s="236" t="s">
        <v>475</v>
      </c>
      <c r="C283" s="246" t="s">
        <v>476</v>
      </c>
      <c r="D283" s="237" t="s">
        <v>318</v>
      </c>
      <c r="E283" s="238">
        <v>180</v>
      </c>
      <c r="F283" s="239"/>
      <c r="G283" s="240">
        <f>ROUND(E283*F283,2)</f>
        <v>0</v>
      </c>
      <c r="H283" s="239"/>
      <c r="I283" s="240">
        <f>ROUND(E283*H283,2)</f>
        <v>0</v>
      </c>
      <c r="J283" s="239"/>
      <c r="K283" s="240">
        <f>ROUND(E283*J283,2)</f>
        <v>0</v>
      </c>
      <c r="L283" s="240">
        <v>12</v>
      </c>
      <c r="M283" s="240">
        <f>G283*(1+L283/100)</f>
        <v>0</v>
      </c>
      <c r="N283" s="238">
        <v>0</v>
      </c>
      <c r="O283" s="238">
        <f>ROUND(E283*N283,2)</f>
        <v>0</v>
      </c>
      <c r="P283" s="238">
        <v>0</v>
      </c>
      <c r="Q283" s="238">
        <f>ROUND(E283*P283,2)</f>
        <v>0</v>
      </c>
      <c r="R283" s="240"/>
      <c r="S283" s="240" t="s">
        <v>236</v>
      </c>
      <c r="T283" s="241" t="s">
        <v>237</v>
      </c>
      <c r="U283" s="224">
        <v>0</v>
      </c>
      <c r="V283" s="224">
        <f>ROUND(E283*U283,2)</f>
        <v>0</v>
      </c>
      <c r="W283" s="224"/>
      <c r="X283" s="224" t="s">
        <v>238</v>
      </c>
      <c r="Y283" s="224" t="s">
        <v>210</v>
      </c>
      <c r="Z283" s="214"/>
      <c r="AA283" s="214"/>
      <c r="AB283" s="214"/>
      <c r="AC283" s="214"/>
      <c r="AD283" s="214"/>
      <c r="AE283" s="214"/>
      <c r="AF283" s="214"/>
      <c r="AG283" s="214" t="s">
        <v>239</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2" x14ac:dyDescent="0.2">
      <c r="A284" s="221"/>
      <c r="B284" s="222"/>
      <c r="C284" s="249" t="s">
        <v>477</v>
      </c>
      <c r="D284" s="225"/>
      <c r="E284" s="226"/>
      <c r="F284" s="224"/>
      <c r="G284" s="224"/>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222</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3" x14ac:dyDescent="0.2">
      <c r="A285" s="221"/>
      <c r="B285" s="222"/>
      <c r="C285" s="249" t="s">
        <v>478</v>
      </c>
      <c r="D285" s="225"/>
      <c r="E285" s="226">
        <v>180</v>
      </c>
      <c r="F285" s="224"/>
      <c r="G285" s="224"/>
      <c r="H285" s="224"/>
      <c r="I285" s="224"/>
      <c r="J285" s="224"/>
      <c r="K285" s="224"/>
      <c r="L285" s="224"/>
      <c r="M285" s="224"/>
      <c r="N285" s="223"/>
      <c r="O285" s="223"/>
      <c r="P285" s="223"/>
      <c r="Q285" s="223"/>
      <c r="R285" s="224"/>
      <c r="S285" s="224"/>
      <c r="T285" s="224"/>
      <c r="U285" s="224"/>
      <c r="V285" s="224"/>
      <c r="W285" s="224"/>
      <c r="X285" s="224"/>
      <c r="Y285" s="224"/>
      <c r="Z285" s="214"/>
      <c r="AA285" s="214"/>
      <c r="AB285" s="214"/>
      <c r="AC285" s="214"/>
      <c r="AD285" s="214"/>
      <c r="AE285" s="214"/>
      <c r="AF285" s="214"/>
      <c r="AG285" s="214" t="s">
        <v>222</v>
      </c>
      <c r="AH285" s="214">
        <v>0</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ht="22.5" outlineLevel="1" x14ac:dyDescent="0.2">
      <c r="A286" s="253">
        <v>27</v>
      </c>
      <c r="B286" s="254" t="s">
        <v>479</v>
      </c>
      <c r="C286" s="260" t="s">
        <v>480</v>
      </c>
      <c r="D286" s="255" t="s">
        <v>318</v>
      </c>
      <c r="E286" s="256">
        <v>3</v>
      </c>
      <c r="F286" s="257"/>
      <c r="G286" s="258">
        <f>ROUND(E286*F286,2)</f>
        <v>0</v>
      </c>
      <c r="H286" s="257"/>
      <c r="I286" s="258">
        <f>ROUND(E286*H286,2)</f>
        <v>0</v>
      </c>
      <c r="J286" s="257"/>
      <c r="K286" s="258">
        <f>ROUND(E286*J286,2)</f>
        <v>0</v>
      </c>
      <c r="L286" s="258">
        <v>12</v>
      </c>
      <c r="M286" s="258">
        <f>G286*(1+L286/100)</f>
        <v>0</v>
      </c>
      <c r="N286" s="256">
        <v>0</v>
      </c>
      <c r="O286" s="256">
        <f>ROUND(E286*N286,2)</f>
        <v>0</v>
      </c>
      <c r="P286" s="256">
        <v>0</v>
      </c>
      <c r="Q286" s="256">
        <f>ROUND(E286*P286,2)</f>
        <v>0</v>
      </c>
      <c r="R286" s="258"/>
      <c r="S286" s="258" t="s">
        <v>236</v>
      </c>
      <c r="T286" s="259" t="s">
        <v>237</v>
      </c>
      <c r="U286" s="224">
        <v>0</v>
      </c>
      <c r="V286" s="224">
        <f>ROUND(E286*U286,2)</f>
        <v>0</v>
      </c>
      <c r="W286" s="224"/>
      <c r="X286" s="224" t="s">
        <v>238</v>
      </c>
      <c r="Y286" s="224" t="s">
        <v>210</v>
      </c>
      <c r="Z286" s="214"/>
      <c r="AA286" s="214"/>
      <c r="AB286" s="214"/>
      <c r="AC286" s="214"/>
      <c r="AD286" s="214"/>
      <c r="AE286" s="214"/>
      <c r="AF286" s="214"/>
      <c r="AG286" s="214" t="s">
        <v>239</v>
      </c>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x14ac:dyDescent="0.2">
      <c r="A287" s="228" t="s">
        <v>202</v>
      </c>
      <c r="B287" s="229" t="s">
        <v>158</v>
      </c>
      <c r="C287" s="245" t="s">
        <v>159</v>
      </c>
      <c r="D287" s="230"/>
      <c r="E287" s="231"/>
      <c r="F287" s="232"/>
      <c r="G287" s="232">
        <f>SUMIF(AG288:AG290,"&lt;&gt;NOR",G288:G290)</f>
        <v>0</v>
      </c>
      <c r="H287" s="232"/>
      <c r="I287" s="232">
        <f>SUM(I288:I290)</f>
        <v>0</v>
      </c>
      <c r="J287" s="232"/>
      <c r="K287" s="232">
        <f>SUM(K288:K290)</f>
        <v>0</v>
      </c>
      <c r="L287" s="232"/>
      <c r="M287" s="232">
        <f>SUM(M288:M290)</f>
        <v>0</v>
      </c>
      <c r="N287" s="231"/>
      <c r="O287" s="231">
        <f>SUM(O288:O290)</f>
        <v>0</v>
      </c>
      <c r="P287" s="231"/>
      <c r="Q287" s="231">
        <f>SUM(Q288:Q290)</f>
        <v>0</v>
      </c>
      <c r="R287" s="232"/>
      <c r="S287" s="232"/>
      <c r="T287" s="233"/>
      <c r="U287" s="227"/>
      <c r="V287" s="227">
        <f>SUM(V288:V290)</f>
        <v>0</v>
      </c>
      <c r="W287" s="227"/>
      <c r="X287" s="227"/>
      <c r="Y287" s="227"/>
      <c r="AG287" t="s">
        <v>203</v>
      </c>
    </row>
    <row r="288" spans="1:60" outlineLevel="1" x14ac:dyDescent="0.2">
      <c r="A288" s="253">
        <v>28</v>
      </c>
      <c r="B288" s="254" t="s">
        <v>313</v>
      </c>
      <c r="C288" s="260" t="s">
        <v>314</v>
      </c>
      <c r="D288" s="255" t="s">
        <v>228</v>
      </c>
      <c r="E288" s="256">
        <v>1</v>
      </c>
      <c r="F288" s="257"/>
      <c r="G288" s="258">
        <f>ROUND(E288*F288,2)</f>
        <v>0</v>
      </c>
      <c r="H288" s="257"/>
      <c r="I288" s="258">
        <f>ROUND(E288*H288,2)</f>
        <v>0</v>
      </c>
      <c r="J288" s="257"/>
      <c r="K288" s="258">
        <f>ROUND(E288*J288,2)</f>
        <v>0</v>
      </c>
      <c r="L288" s="258">
        <v>12</v>
      </c>
      <c r="M288" s="258">
        <f>G288*(1+L288/100)</f>
        <v>0</v>
      </c>
      <c r="N288" s="256">
        <v>0</v>
      </c>
      <c r="O288" s="256">
        <f>ROUND(E288*N288,2)</f>
        <v>0</v>
      </c>
      <c r="P288" s="256">
        <v>0</v>
      </c>
      <c r="Q288" s="256">
        <f>ROUND(E288*P288,2)</f>
        <v>0</v>
      </c>
      <c r="R288" s="258"/>
      <c r="S288" s="258" t="s">
        <v>229</v>
      </c>
      <c r="T288" s="259" t="s">
        <v>208</v>
      </c>
      <c r="U288" s="224">
        <v>0</v>
      </c>
      <c r="V288" s="224">
        <f>ROUND(E288*U288,2)</f>
        <v>0</v>
      </c>
      <c r="W288" s="224"/>
      <c r="X288" s="224" t="s">
        <v>238</v>
      </c>
      <c r="Y288" s="224" t="s">
        <v>210</v>
      </c>
      <c r="Z288" s="214"/>
      <c r="AA288" s="214"/>
      <c r="AB288" s="214"/>
      <c r="AC288" s="214"/>
      <c r="AD288" s="214"/>
      <c r="AE288" s="214"/>
      <c r="AF288" s="214"/>
      <c r="AG288" s="214" t="s">
        <v>315</v>
      </c>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1" x14ac:dyDescent="0.2">
      <c r="A289" s="235">
        <v>29</v>
      </c>
      <c r="B289" s="236" t="s">
        <v>481</v>
      </c>
      <c r="C289" s="246" t="s">
        <v>482</v>
      </c>
      <c r="D289" s="237" t="s">
        <v>228</v>
      </c>
      <c r="E289" s="238">
        <v>1</v>
      </c>
      <c r="F289" s="239"/>
      <c r="G289" s="240">
        <f>ROUND(E289*F289,2)</f>
        <v>0</v>
      </c>
      <c r="H289" s="239"/>
      <c r="I289" s="240">
        <f>ROUND(E289*H289,2)</f>
        <v>0</v>
      </c>
      <c r="J289" s="239"/>
      <c r="K289" s="240">
        <f>ROUND(E289*J289,2)</f>
        <v>0</v>
      </c>
      <c r="L289" s="240">
        <v>12</v>
      </c>
      <c r="M289" s="240">
        <f>G289*(1+L289/100)</f>
        <v>0</v>
      </c>
      <c r="N289" s="238">
        <v>0</v>
      </c>
      <c r="O289" s="238">
        <f>ROUND(E289*N289,2)</f>
        <v>0</v>
      </c>
      <c r="P289" s="238">
        <v>0</v>
      </c>
      <c r="Q289" s="238">
        <f>ROUND(E289*P289,2)</f>
        <v>0</v>
      </c>
      <c r="R289" s="240"/>
      <c r="S289" s="240" t="s">
        <v>229</v>
      </c>
      <c r="T289" s="241" t="s">
        <v>208</v>
      </c>
      <c r="U289" s="224">
        <v>0</v>
      </c>
      <c r="V289" s="224">
        <f>ROUND(E289*U289,2)</f>
        <v>0</v>
      </c>
      <c r="W289" s="224"/>
      <c r="X289" s="224" t="s">
        <v>238</v>
      </c>
      <c r="Y289" s="224" t="s">
        <v>210</v>
      </c>
      <c r="Z289" s="214"/>
      <c r="AA289" s="214"/>
      <c r="AB289" s="214"/>
      <c r="AC289" s="214"/>
      <c r="AD289" s="214"/>
      <c r="AE289" s="214"/>
      <c r="AF289" s="214"/>
      <c r="AG289" s="214" t="s">
        <v>315</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2" x14ac:dyDescent="0.2">
      <c r="A290" s="221"/>
      <c r="B290" s="222"/>
      <c r="C290" s="247" t="s">
        <v>483</v>
      </c>
      <c r="D290" s="242"/>
      <c r="E290" s="242"/>
      <c r="F290" s="242"/>
      <c r="G290" s="242"/>
      <c r="H290" s="224"/>
      <c r="I290" s="224"/>
      <c r="J290" s="224"/>
      <c r="K290" s="224"/>
      <c r="L290" s="224"/>
      <c r="M290" s="224"/>
      <c r="N290" s="223"/>
      <c r="O290" s="223"/>
      <c r="P290" s="223"/>
      <c r="Q290" s="223"/>
      <c r="R290" s="224"/>
      <c r="S290" s="224"/>
      <c r="T290" s="224"/>
      <c r="U290" s="224"/>
      <c r="V290" s="224"/>
      <c r="W290" s="224"/>
      <c r="X290" s="224"/>
      <c r="Y290" s="224"/>
      <c r="Z290" s="214"/>
      <c r="AA290" s="214"/>
      <c r="AB290" s="214"/>
      <c r="AC290" s="214"/>
      <c r="AD290" s="214"/>
      <c r="AE290" s="214"/>
      <c r="AF290" s="214"/>
      <c r="AG290" s="214" t="s">
        <v>213</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x14ac:dyDescent="0.2">
      <c r="A291" s="228" t="s">
        <v>202</v>
      </c>
      <c r="B291" s="229" t="s">
        <v>162</v>
      </c>
      <c r="C291" s="245" t="s">
        <v>163</v>
      </c>
      <c r="D291" s="230"/>
      <c r="E291" s="231"/>
      <c r="F291" s="232"/>
      <c r="G291" s="232">
        <f>SUMIF(AG292:AG293,"&lt;&gt;NOR",G292:G293)</f>
        <v>0</v>
      </c>
      <c r="H291" s="232"/>
      <c r="I291" s="232">
        <f>SUM(I292:I293)</f>
        <v>0</v>
      </c>
      <c r="J291" s="232"/>
      <c r="K291" s="232">
        <f>SUM(K292:K293)</f>
        <v>0</v>
      </c>
      <c r="L291" s="232"/>
      <c r="M291" s="232">
        <f>SUM(M292:M293)</f>
        <v>0</v>
      </c>
      <c r="N291" s="231"/>
      <c r="O291" s="231">
        <f>SUM(O292:O293)</f>
        <v>0</v>
      </c>
      <c r="P291" s="231"/>
      <c r="Q291" s="231">
        <f>SUM(Q292:Q293)</f>
        <v>0</v>
      </c>
      <c r="R291" s="232"/>
      <c r="S291" s="232"/>
      <c r="T291" s="233"/>
      <c r="U291" s="227"/>
      <c r="V291" s="227">
        <f>SUM(V292:V293)</f>
        <v>0</v>
      </c>
      <c r="W291" s="227"/>
      <c r="X291" s="227"/>
      <c r="Y291" s="227"/>
      <c r="AG291" t="s">
        <v>203</v>
      </c>
    </row>
    <row r="292" spans="1:60" ht="33.75" outlineLevel="1" x14ac:dyDescent="0.2">
      <c r="A292" s="235">
        <v>30</v>
      </c>
      <c r="B292" s="236" t="s">
        <v>484</v>
      </c>
      <c r="C292" s="246" t="s">
        <v>485</v>
      </c>
      <c r="D292" s="237" t="s">
        <v>347</v>
      </c>
      <c r="E292" s="238">
        <v>9.0489999999999995</v>
      </c>
      <c r="F292" s="239"/>
      <c r="G292" s="240">
        <f>ROUND(E292*F292,2)</f>
        <v>0</v>
      </c>
      <c r="H292" s="239"/>
      <c r="I292" s="240">
        <f>ROUND(E292*H292,2)</f>
        <v>0</v>
      </c>
      <c r="J292" s="239"/>
      <c r="K292" s="240">
        <f>ROUND(E292*J292,2)</f>
        <v>0</v>
      </c>
      <c r="L292" s="240">
        <v>12</v>
      </c>
      <c r="M292" s="240">
        <f>G292*(1+L292/100)</f>
        <v>0</v>
      </c>
      <c r="N292" s="238">
        <v>0</v>
      </c>
      <c r="O292" s="238">
        <f>ROUND(E292*N292,2)</f>
        <v>0</v>
      </c>
      <c r="P292" s="238">
        <v>0</v>
      </c>
      <c r="Q292" s="238">
        <f>ROUND(E292*P292,2)</f>
        <v>0</v>
      </c>
      <c r="R292" s="240"/>
      <c r="S292" s="240" t="s">
        <v>236</v>
      </c>
      <c r="T292" s="241" t="s">
        <v>237</v>
      </c>
      <c r="U292" s="224">
        <v>0</v>
      </c>
      <c r="V292" s="224">
        <f>ROUND(E292*U292,2)</f>
        <v>0</v>
      </c>
      <c r="W292" s="224"/>
      <c r="X292" s="224" t="s">
        <v>238</v>
      </c>
      <c r="Y292" s="224" t="s">
        <v>210</v>
      </c>
      <c r="Z292" s="214"/>
      <c r="AA292" s="214"/>
      <c r="AB292" s="214"/>
      <c r="AC292" s="214"/>
      <c r="AD292" s="214"/>
      <c r="AE292" s="214"/>
      <c r="AF292" s="214"/>
      <c r="AG292" s="214" t="s">
        <v>239</v>
      </c>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2" x14ac:dyDescent="0.2">
      <c r="A293" s="221"/>
      <c r="B293" s="222"/>
      <c r="C293" s="247" t="s">
        <v>486</v>
      </c>
      <c r="D293" s="242"/>
      <c r="E293" s="242"/>
      <c r="F293" s="242"/>
      <c r="G293" s="242"/>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213</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x14ac:dyDescent="0.2">
      <c r="A294" s="228" t="s">
        <v>202</v>
      </c>
      <c r="B294" s="229" t="s">
        <v>170</v>
      </c>
      <c r="C294" s="245" t="s">
        <v>171</v>
      </c>
      <c r="D294" s="230"/>
      <c r="E294" s="231"/>
      <c r="F294" s="232"/>
      <c r="G294" s="232">
        <f>SUMIF(AG295:AG390,"&lt;&gt;NOR",G295:G390)</f>
        <v>0</v>
      </c>
      <c r="H294" s="232"/>
      <c r="I294" s="232">
        <f>SUM(I295:I390)</f>
        <v>0</v>
      </c>
      <c r="J294" s="232"/>
      <c r="K294" s="232">
        <f>SUM(K295:K390)</f>
        <v>0</v>
      </c>
      <c r="L294" s="232"/>
      <c r="M294" s="232">
        <f>SUM(M295:M390)</f>
        <v>0</v>
      </c>
      <c r="N294" s="231"/>
      <c r="O294" s="231">
        <f>SUM(O295:O390)</f>
        <v>0.2</v>
      </c>
      <c r="P294" s="231"/>
      <c r="Q294" s="231">
        <f>SUM(Q295:Q390)</f>
        <v>0.01</v>
      </c>
      <c r="R294" s="232"/>
      <c r="S294" s="232"/>
      <c r="T294" s="233"/>
      <c r="U294" s="227"/>
      <c r="V294" s="227">
        <f>SUM(V295:V390)</f>
        <v>0</v>
      </c>
      <c r="W294" s="227"/>
      <c r="X294" s="227"/>
      <c r="Y294" s="227"/>
      <c r="AG294" t="s">
        <v>203</v>
      </c>
    </row>
    <row r="295" spans="1:60" outlineLevel="1" x14ac:dyDescent="0.2">
      <c r="A295" s="235">
        <v>31</v>
      </c>
      <c r="B295" s="236" t="s">
        <v>487</v>
      </c>
      <c r="C295" s="246" t="s">
        <v>488</v>
      </c>
      <c r="D295" s="237" t="s">
        <v>235</v>
      </c>
      <c r="E295" s="238">
        <v>597.65899999999999</v>
      </c>
      <c r="F295" s="239"/>
      <c r="G295" s="240">
        <f>ROUND(E295*F295,2)</f>
        <v>0</v>
      </c>
      <c r="H295" s="239"/>
      <c r="I295" s="240">
        <f>ROUND(E295*H295,2)</f>
        <v>0</v>
      </c>
      <c r="J295" s="239"/>
      <c r="K295" s="240">
        <f>ROUND(E295*J295,2)</f>
        <v>0</v>
      </c>
      <c r="L295" s="240">
        <v>12</v>
      </c>
      <c r="M295" s="240">
        <f>G295*(1+L295/100)</f>
        <v>0</v>
      </c>
      <c r="N295" s="238">
        <v>0</v>
      </c>
      <c r="O295" s="238">
        <f>ROUND(E295*N295,2)</f>
        <v>0</v>
      </c>
      <c r="P295" s="238">
        <v>0</v>
      </c>
      <c r="Q295" s="238">
        <f>ROUND(E295*P295,2)</f>
        <v>0</v>
      </c>
      <c r="R295" s="240"/>
      <c r="S295" s="240" t="s">
        <v>236</v>
      </c>
      <c r="T295" s="241" t="s">
        <v>237</v>
      </c>
      <c r="U295" s="224">
        <v>0</v>
      </c>
      <c r="V295" s="224">
        <f>ROUND(E295*U295,2)</f>
        <v>0</v>
      </c>
      <c r="W295" s="224"/>
      <c r="X295" s="224" t="s">
        <v>238</v>
      </c>
      <c r="Y295" s="224" t="s">
        <v>210</v>
      </c>
      <c r="Z295" s="214"/>
      <c r="AA295" s="214"/>
      <c r="AB295" s="214"/>
      <c r="AC295" s="214"/>
      <c r="AD295" s="214"/>
      <c r="AE295" s="214"/>
      <c r="AF295" s="214"/>
      <c r="AG295" s="214" t="s">
        <v>319</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2" x14ac:dyDescent="0.2">
      <c r="A296" s="221"/>
      <c r="B296" s="222"/>
      <c r="C296" s="249" t="s">
        <v>489</v>
      </c>
      <c r="D296" s="225"/>
      <c r="E296" s="226"/>
      <c r="F296" s="224"/>
      <c r="G296" s="224"/>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222</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3" x14ac:dyDescent="0.2">
      <c r="A297" s="221"/>
      <c r="B297" s="222"/>
      <c r="C297" s="249" t="s">
        <v>490</v>
      </c>
      <c r="D297" s="225"/>
      <c r="E297" s="226"/>
      <c r="F297" s="224"/>
      <c r="G297" s="224"/>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222</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3" x14ac:dyDescent="0.2">
      <c r="A298" s="221"/>
      <c r="B298" s="222"/>
      <c r="C298" s="249" t="s">
        <v>928</v>
      </c>
      <c r="D298" s="225"/>
      <c r="E298" s="226"/>
      <c r="F298" s="224"/>
      <c r="G298" s="224"/>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222</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3" x14ac:dyDescent="0.2">
      <c r="A299" s="221"/>
      <c r="B299" s="222"/>
      <c r="C299" s="249" t="s">
        <v>492</v>
      </c>
      <c r="D299" s="225"/>
      <c r="E299" s="226"/>
      <c r="F299" s="224"/>
      <c r="G299" s="224"/>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222</v>
      </c>
      <c r="AH299" s="214">
        <v>0</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3" x14ac:dyDescent="0.2">
      <c r="A300" s="221"/>
      <c r="B300" s="222"/>
      <c r="C300" s="249" t="s">
        <v>929</v>
      </c>
      <c r="D300" s="225"/>
      <c r="E300" s="226"/>
      <c r="F300" s="224"/>
      <c r="G300" s="224"/>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222</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3" x14ac:dyDescent="0.2">
      <c r="A301" s="221"/>
      <c r="B301" s="222"/>
      <c r="C301" s="249" t="s">
        <v>494</v>
      </c>
      <c r="D301" s="225"/>
      <c r="E301" s="226"/>
      <c r="F301" s="224"/>
      <c r="G301" s="224"/>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222</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3" x14ac:dyDescent="0.2">
      <c r="A302" s="221"/>
      <c r="B302" s="222"/>
      <c r="C302" s="249" t="s">
        <v>930</v>
      </c>
      <c r="D302" s="225"/>
      <c r="E302" s="226"/>
      <c r="F302" s="224"/>
      <c r="G302" s="224"/>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222</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3" x14ac:dyDescent="0.2">
      <c r="A303" s="221"/>
      <c r="B303" s="222"/>
      <c r="C303" s="249" t="s">
        <v>496</v>
      </c>
      <c r="D303" s="225"/>
      <c r="E303" s="226"/>
      <c r="F303" s="224"/>
      <c r="G303" s="224"/>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222</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3" x14ac:dyDescent="0.2">
      <c r="A304" s="221"/>
      <c r="B304" s="222"/>
      <c r="C304" s="249" t="s">
        <v>931</v>
      </c>
      <c r="D304" s="225"/>
      <c r="E304" s="226"/>
      <c r="F304" s="224"/>
      <c r="G304" s="224"/>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222</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3" x14ac:dyDescent="0.2">
      <c r="A305" s="221"/>
      <c r="B305" s="222"/>
      <c r="C305" s="249" t="s">
        <v>498</v>
      </c>
      <c r="D305" s="225"/>
      <c r="E305" s="226"/>
      <c r="F305" s="224"/>
      <c r="G305" s="224"/>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222</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3" x14ac:dyDescent="0.2">
      <c r="A306" s="221"/>
      <c r="B306" s="222"/>
      <c r="C306" s="249" t="s">
        <v>932</v>
      </c>
      <c r="D306" s="225"/>
      <c r="E306" s="226"/>
      <c r="F306" s="224"/>
      <c r="G306" s="22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222</v>
      </c>
      <c r="AH306" s="214">
        <v>0</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3" x14ac:dyDescent="0.2">
      <c r="A307" s="221"/>
      <c r="B307" s="222"/>
      <c r="C307" s="249" t="s">
        <v>500</v>
      </c>
      <c r="D307" s="225"/>
      <c r="E307" s="226"/>
      <c r="F307" s="224"/>
      <c r="G307" s="224"/>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222</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21"/>
      <c r="B308" s="222"/>
      <c r="C308" s="249" t="s">
        <v>933</v>
      </c>
      <c r="D308" s="225"/>
      <c r="E308" s="226"/>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222</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49" t="s">
        <v>502</v>
      </c>
      <c r="D309" s="225"/>
      <c r="E309" s="226"/>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222</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49" t="s">
        <v>934</v>
      </c>
      <c r="D310" s="225"/>
      <c r="E310" s="226"/>
      <c r="F310" s="224"/>
      <c r="G310" s="224"/>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222</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49" t="s">
        <v>504</v>
      </c>
      <c r="D311" s="225"/>
      <c r="E311" s="226"/>
      <c r="F311" s="224"/>
      <c r="G311" s="224"/>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222</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x14ac:dyDescent="0.2">
      <c r="A312" s="221"/>
      <c r="B312" s="222"/>
      <c r="C312" s="249" t="s">
        <v>714</v>
      </c>
      <c r="D312" s="225"/>
      <c r="E312" s="226"/>
      <c r="F312" s="224"/>
      <c r="G312" s="224"/>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222</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
      <c r="A313" s="221"/>
      <c r="B313" s="222"/>
      <c r="C313" s="249" t="s">
        <v>877</v>
      </c>
      <c r="D313" s="225"/>
      <c r="E313" s="226"/>
      <c r="F313" s="224"/>
      <c r="G313" s="224"/>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222</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49" t="s">
        <v>878</v>
      </c>
      <c r="D314" s="225"/>
      <c r="E314" s="226"/>
      <c r="F314" s="224"/>
      <c r="G314" s="224"/>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222</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x14ac:dyDescent="0.2">
      <c r="A315" s="221"/>
      <c r="B315" s="222"/>
      <c r="C315" s="249" t="s">
        <v>362</v>
      </c>
      <c r="D315" s="225"/>
      <c r="E315" s="226"/>
      <c r="F315" s="224"/>
      <c r="G315" s="224"/>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222</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3" x14ac:dyDescent="0.2">
      <c r="A316" s="221"/>
      <c r="B316" s="222"/>
      <c r="C316" s="249" t="s">
        <v>288</v>
      </c>
      <c r="D316" s="225"/>
      <c r="E316" s="226"/>
      <c r="F316" s="224"/>
      <c r="G316" s="224"/>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222</v>
      </c>
      <c r="AH316" s="214">
        <v>0</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3" x14ac:dyDescent="0.2">
      <c r="A317" s="221"/>
      <c r="B317" s="222"/>
      <c r="C317" s="249" t="s">
        <v>361</v>
      </c>
      <c r="D317" s="225"/>
      <c r="E317" s="226"/>
      <c r="F317" s="224"/>
      <c r="G317" s="22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222</v>
      </c>
      <c r="AH317" s="214">
        <v>0</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3" x14ac:dyDescent="0.2">
      <c r="A318" s="221"/>
      <c r="B318" s="222"/>
      <c r="C318" s="249" t="s">
        <v>898</v>
      </c>
      <c r="D318" s="225"/>
      <c r="E318" s="226"/>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222</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49" t="s">
        <v>360</v>
      </c>
      <c r="D319" s="225"/>
      <c r="E319" s="226"/>
      <c r="F319" s="224"/>
      <c r="G319" s="224"/>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222</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49" t="s">
        <v>899</v>
      </c>
      <c r="D320" s="225"/>
      <c r="E320" s="226"/>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222</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21"/>
      <c r="B321" s="222"/>
      <c r="C321" s="249" t="s">
        <v>359</v>
      </c>
      <c r="D321" s="225"/>
      <c r="E321" s="226"/>
      <c r="F321" s="224"/>
      <c r="G321" s="224"/>
      <c r="H321" s="224"/>
      <c r="I321" s="224"/>
      <c r="J321" s="224"/>
      <c r="K321" s="224"/>
      <c r="L321" s="224"/>
      <c r="M321" s="224"/>
      <c r="N321" s="223"/>
      <c r="O321" s="223"/>
      <c r="P321" s="223"/>
      <c r="Q321" s="223"/>
      <c r="R321" s="224"/>
      <c r="S321" s="224"/>
      <c r="T321" s="224"/>
      <c r="U321" s="224"/>
      <c r="V321" s="224"/>
      <c r="W321" s="224"/>
      <c r="X321" s="224"/>
      <c r="Y321" s="224"/>
      <c r="Z321" s="214"/>
      <c r="AA321" s="214"/>
      <c r="AB321" s="214"/>
      <c r="AC321" s="214"/>
      <c r="AD321" s="214"/>
      <c r="AE321" s="214"/>
      <c r="AF321" s="214"/>
      <c r="AG321" s="214" t="s">
        <v>222</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49" t="s">
        <v>900</v>
      </c>
      <c r="D322" s="225"/>
      <c r="E322" s="226"/>
      <c r="F322" s="224"/>
      <c r="G322" s="224"/>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222</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3" x14ac:dyDescent="0.2">
      <c r="A323" s="221"/>
      <c r="B323" s="222"/>
      <c r="C323" s="249" t="s">
        <v>363</v>
      </c>
      <c r="D323" s="225"/>
      <c r="E323" s="226"/>
      <c r="F323" s="224"/>
      <c r="G323" s="224"/>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222</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x14ac:dyDescent="0.2">
      <c r="A324" s="221"/>
      <c r="B324" s="222"/>
      <c r="C324" s="249" t="s">
        <v>901</v>
      </c>
      <c r="D324" s="225"/>
      <c r="E324" s="226"/>
      <c r="F324" s="224"/>
      <c r="G324" s="22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222</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49" t="s">
        <v>643</v>
      </c>
      <c r="D325" s="225"/>
      <c r="E325" s="226"/>
      <c r="F325" s="224"/>
      <c r="G325" s="224"/>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222</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x14ac:dyDescent="0.2">
      <c r="A326" s="221"/>
      <c r="B326" s="222"/>
      <c r="C326" s="249" t="s">
        <v>902</v>
      </c>
      <c r="D326" s="225"/>
      <c r="E326" s="226"/>
      <c r="F326" s="224"/>
      <c r="G326" s="224"/>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222</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49" t="s">
        <v>643</v>
      </c>
      <c r="D327" s="225"/>
      <c r="E327" s="226"/>
      <c r="F327" s="224"/>
      <c r="G327" s="224"/>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222</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x14ac:dyDescent="0.2">
      <c r="A328" s="221"/>
      <c r="B328" s="222"/>
      <c r="C328" s="249" t="s">
        <v>903</v>
      </c>
      <c r="D328" s="225"/>
      <c r="E328" s="226"/>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222</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49" t="s">
        <v>367</v>
      </c>
      <c r="D329" s="225"/>
      <c r="E329" s="226"/>
      <c r="F329" s="224"/>
      <c r="G329" s="224"/>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222</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3" x14ac:dyDescent="0.2">
      <c r="A330" s="221"/>
      <c r="B330" s="222"/>
      <c r="C330" s="249" t="s">
        <v>904</v>
      </c>
      <c r="D330" s="225"/>
      <c r="E330" s="226"/>
      <c r="F330" s="224"/>
      <c r="G330" s="224"/>
      <c r="H330" s="224"/>
      <c r="I330" s="224"/>
      <c r="J330" s="224"/>
      <c r="K330" s="224"/>
      <c r="L330" s="224"/>
      <c r="M330" s="224"/>
      <c r="N330" s="223"/>
      <c r="O330" s="223"/>
      <c r="P330" s="223"/>
      <c r="Q330" s="223"/>
      <c r="R330" s="224"/>
      <c r="S330" s="224"/>
      <c r="T330" s="224"/>
      <c r="U330" s="224"/>
      <c r="V330" s="224"/>
      <c r="W330" s="224"/>
      <c r="X330" s="224"/>
      <c r="Y330" s="224"/>
      <c r="Z330" s="214"/>
      <c r="AA330" s="214"/>
      <c r="AB330" s="214"/>
      <c r="AC330" s="214"/>
      <c r="AD330" s="214"/>
      <c r="AE330" s="214"/>
      <c r="AF330" s="214"/>
      <c r="AG330" s="214" t="s">
        <v>222</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3" x14ac:dyDescent="0.2">
      <c r="A331" s="221"/>
      <c r="B331" s="222"/>
      <c r="C331" s="249" t="s">
        <v>647</v>
      </c>
      <c r="D331" s="225"/>
      <c r="E331" s="226"/>
      <c r="F331" s="224"/>
      <c r="G331" s="224"/>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222</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3" x14ac:dyDescent="0.2">
      <c r="A332" s="221"/>
      <c r="B332" s="222"/>
      <c r="C332" s="249" t="s">
        <v>905</v>
      </c>
      <c r="D332" s="225"/>
      <c r="E332" s="226"/>
      <c r="F332" s="224"/>
      <c r="G332" s="224"/>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222</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49" t="s">
        <v>649</v>
      </c>
      <c r="D333" s="225"/>
      <c r="E333" s="226"/>
      <c r="F333" s="224"/>
      <c r="G333" s="224"/>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222</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3" x14ac:dyDescent="0.2">
      <c r="A334" s="221"/>
      <c r="B334" s="222"/>
      <c r="C334" s="249" t="s">
        <v>906</v>
      </c>
      <c r="D334" s="225"/>
      <c r="E334" s="226"/>
      <c r="F334" s="224"/>
      <c r="G334" s="224"/>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222</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21"/>
      <c r="B335" s="222"/>
      <c r="C335" s="249" t="s">
        <v>367</v>
      </c>
      <c r="D335" s="225"/>
      <c r="E335" s="226"/>
      <c r="F335" s="224"/>
      <c r="G335" s="224"/>
      <c r="H335" s="224"/>
      <c r="I335" s="224"/>
      <c r="J335" s="224"/>
      <c r="K335" s="224"/>
      <c r="L335" s="224"/>
      <c r="M335" s="224"/>
      <c r="N335" s="223"/>
      <c r="O335" s="223"/>
      <c r="P335" s="223"/>
      <c r="Q335" s="223"/>
      <c r="R335" s="224"/>
      <c r="S335" s="224"/>
      <c r="T335" s="224"/>
      <c r="U335" s="224"/>
      <c r="V335" s="224"/>
      <c r="W335" s="224"/>
      <c r="X335" s="224"/>
      <c r="Y335" s="224"/>
      <c r="Z335" s="214"/>
      <c r="AA335" s="214"/>
      <c r="AB335" s="214"/>
      <c r="AC335" s="214"/>
      <c r="AD335" s="214"/>
      <c r="AE335" s="214"/>
      <c r="AF335" s="214"/>
      <c r="AG335" s="214" t="s">
        <v>222</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49" t="s">
        <v>379</v>
      </c>
      <c r="D336" s="225"/>
      <c r="E336" s="226"/>
      <c r="F336" s="224"/>
      <c r="G336" s="224"/>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222</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49" t="s">
        <v>370</v>
      </c>
      <c r="D337" s="225"/>
      <c r="E337" s="226"/>
      <c r="F337" s="224"/>
      <c r="G337" s="224"/>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222</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3" x14ac:dyDescent="0.2">
      <c r="A338" s="221"/>
      <c r="B338" s="222"/>
      <c r="C338" s="249" t="s">
        <v>382</v>
      </c>
      <c r="D338" s="225"/>
      <c r="E338" s="226"/>
      <c r="F338" s="224"/>
      <c r="G338" s="224"/>
      <c r="H338" s="224"/>
      <c r="I338" s="224"/>
      <c r="J338" s="224"/>
      <c r="K338" s="224"/>
      <c r="L338" s="224"/>
      <c r="M338" s="224"/>
      <c r="N338" s="223"/>
      <c r="O338" s="223"/>
      <c r="P338" s="223"/>
      <c r="Q338" s="223"/>
      <c r="R338" s="224"/>
      <c r="S338" s="224"/>
      <c r="T338" s="224"/>
      <c r="U338" s="224"/>
      <c r="V338" s="224"/>
      <c r="W338" s="224"/>
      <c r="X338" s="224"/>
      <c r="Y338" s="224"/>
      <c r="Z338" s="214"/>
      <c r="AA338" s="214"/>
      <c r="AB338" s="214"/>
      <c r="AC338" s="214"/>
      <c r="AD338" s="214"/>
      <c r="AE338" s="214"/>
      <c r="AF338" s="214"/>
      <c r="AG338" s="214" t="s">
        <v>222</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3" x14ac:dyDescent="0.2">
      <c r="A339" s="221"/>
      <c r="B339" s="222"/>
      <c r="C339" s="249" t="s">
        <v>504</v>
      </c>
      <c r="D339" s="225"/>
      <c r="E339" s="226"/>
      <c r="F339" s="224"/>
      <c r="G339" s="224"/>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222</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49" t="s">
        <v>935</v>
      </c>
      <c r="D340" s="225"/>
      <c r="E340" s="226">
        <v>597.66</v>
      </c>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222</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1" x14ac:dyDescent="0.2">
      <c r="A341" s="235">
        <v>32</v>
      </c>
      <c r="B341" s="236" t="s">
        <v>507</v>
      </c>
      <c r="C341" s="246" t="s">
        <v>508</v>
      </c>
      <c r="D341" s="237" t="s">
        <v>235</v>
      </c>
      <c r="E341" s="238">
        <v>440.68</v>
      </c>
      <c r="F341" s="239"/>
      <c r="G341" s="240">
        <f>ROUND(E341*F341,2)</f>
        <v>0</v>
      </c>
      <c r="H341" s="239"/>
      <c r="I341" s="240">
        <f>ROUND(E341*H341,2)</f>
        <v>0</v>
      </c>
      <c r="J341" s="239"/>
      <c r="K341" s="240">
        <f>ROUND(E341*J341,2)</f>
        <v>0</v>
      </c>
      <c r="L341" s="240">
        <v>12</v>
      </c>
      <c r="M341" s="240">
        <f>G341*(1+L341/100)</f>
        <v>0</v>
      </c>
      <c r="N341" s="238">
        <v>0</v>
      </c>
      <c r="O341" s="238">
        <f>ROUND(E341*N341,2)</f>
        <v>0</v>
      </c>
      <c r="P341" s="238">
        <v>3.0000000000000001E-5</v>
      </c>
      <c r="Q341" s="238">
        <f>ROUND(E341*P341,2)</f>
        <v>0.01</v>
      </c>
      <c r="R341" s="240"/>
      <c r="S341" s="240" t="s">
        <v>236</v>
      </c>
      <c r="T341" s="241" t="s">
        <v>237</v>
      </c>
      <c r="U341" s="224">
        <v>0</v>
      </c>
      <c r="V341" s="224">
        <f>ROUND(E341*U341,2)</f>
        <v>0</v>
      </c>
      <c r="W341" s="224"/>
      <c r="X341" s="224" t="s">
        <v>238</v>
      </c>
      <c r="Y341" s="224" t="s">
        <v>210</v>
      </c>
      <c r="Z341" s="214"/>
      <c r="AA341" s="214"/>
      <c r="AB341" s="214"/>
      <c r="AC341" s="214"/>
      <c r="AD341" s="214"/>
      <c r="AE341" s="214"/>
      <c r="AF341" s="214"/>
      <c r="AG341" s="214" t="s">
        <v>319</v>
      </c>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2" x14ac:dyDescent="0.2">
      <c r="A342" s="221"/>
      <c r="B342" s="222"/>
      <c r="C342" s="249" t="s">
        <v>509</v>
      </c>
      <c r="D342" s="225"/>
      <c r="E342" s="226"/>
      <c r="F342" s="224"/>
      <c r="G342" s="224"/>
      <c r="H342" s="224"/>
      <c r="I342" s="224"/>
      <c r="J342" s="224"/>
      <c r="K342" s="224"/>
      <c r="L342" s="224"/>
      <c r="M342" s="224"/>
      <c r="N342" s="223"/>
      <c r="O342" s="223"/>
      <c r="P342" s="223"/>
      <c r="Q342" s="223"/>
      <c r="R342" s="224"/>
      <c r="S342" s="224"/>
      <c r="T342" s="224"/>
      <c r="U342" s="224"/>
      <c r="V342" s="224"/>
      <c r="W342" s="224"/>
      <c r="X342" s="224"/>
      <c r="Y342" s="224"/>
      <c r="Z342" s="214"/>
      <c r="AA342" s="214"/>
      <c r="AB342" s="214"/>
      <c r="AC342" s="214"/>
      <c r="AD342" s="214"/>
      <c r="AE342" s="214"/>
      <c r="AF342" s="214"/>
      <c r="AG342" s="214" t="s">
        <v>222</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3" x14ac:dyDescent="0.2">
      <c r="A343" s="221"/>
      <c r="B343" s="222"/>
      <c r="C343" s="249" t="s">
        <v>490</v>
      </c>
      <c r="D343" s="225"/>
      <c r="E343" s="226"/>
      <c r="F343" s="224"/>
      <c r="G343" s="224"/>
      <c r="H343" s="224"/>
      <c r="I343" s="224"/>
      <c r="J343" s="224"/>
      <c r="K343" s="224"/>
      <c r="L343" s="224"/>
      <c r="M343" s="224"/>
      <c r="N343" s="223"/>
      <c r="O343" s="223"/>
      <c r="P343" s="223"/>
      <c r="Q343" s="223"/>
      <c r="R343" s="224"/>
      <c r="S343" s="224"/>
      <c r="T343" s="224"/>
      <c r="U343" s="224"/>
      <c r="V343" s="224"/>
      <c r="W343" s="224"/>
      <c r="X343" s="224"/>
      <c r="Y343" s="224"/>
      <c r="Z343" s="214"/>
      <c r="AA343" s="214"/>
      <c r="AB343" s="214"/>
      <c r="AC343" s="214"/>
      <c r="AD343" s="214"/>
      <c r="AE343" s="214"/>
      <c r="AF343" s="214"/>
      <c r="AG343" s="214" t="s">
        <v>222</v>
      </c>
      <c r="AH343" s="214">
        <v>0</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3" x14ac:dyDescent="0.2">
      <c r="A344" s="221"/>
      <c r="B344" s="222"/>
      <c r="C344" s="249" t="s">
        <v>928</v>
      </c>
      <c r="D344" s="225"/>
      <c r="E344" s="226"/>
      <c r="F344" s="224"/>
      <c r="G344" s="224"/>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222</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3" x14ac:dyDescent="0.2">
      <c r="A345" s="221"/>
      <c r="B345" s="222"/>
      <c r="C345" s="249" t="s">
        <v>492</v>
      </c>
      <c r="D345" s="225"/>
      <c r="E345" s="226"/>
      <c r="F345" s="224"/>
      <c r="G345" s="224"/>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222</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3" x14ac:dyDescent="0.2">
      <c r="A346" s="221"/>
      <c r="B346" s="222"/>
      <c r="C346" s="249" t="s">
        <v>929</v>
      </c>
      <c r="D346" s="225"/>
      <c r="E346" s="226"/>
      <c r="F346" s="224"/>
      <c r="G346" s="224"/>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222</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3" x14ac:dyDescent="0.2">
      <c r="A347" s="221"/>
      <c r="B347" s="222"/>
      <c r="C347" s="249" t="s">
        <v>494</v>
      </c>
      <c r="D347" s="225"/>
      <c r="E347" s="226"/>
      <c r="F347" s="224"/>
      <c r="G347" s="224"/>
      <c r="H347" s="224"/>
      <c r="I347" s="224"/>
      <c r="J347" s="224"/>
      <c r="K347" s="224"/>
      <c r="L347" s="224"/>
      <c r="M347" s="224"/>
      <c r="N347" s="223"/>
      <c r="O347" s="223"/>
      <c r="P347" s="223"/>
      <c r="Q347" s="223"/>
      <c r="R347" s="224"/>
      <c r="S347" s="224"/>
      <c r="T347" s="224"/>
      <c r="U347" s="224"/>
      <c r="V347" s="224"/>
      <c r="W347" s="224"/>
      <c r="X347" s="224"/>
      <c r="Y347" s="224"/>
      <c r="Z347" s="214"/>
      <c r="AA347" s="214"/>
      <c r="AB347" s="214"/>
      <c r="AC347" s="214"/>
      <c r="AD347" s="214"/>
      <c r="AE347" s="214"/>
      <c r="AF347" s="214"/>
      <c r="AG347" s="214" t="s">
        <v>222</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3" x14ac:dyDescent="0.2">
      <c r="A348" s="221"/>
      <c r="B348" s="222"/>
      <c r="C348" s="249" t="s">
        <v>930</v>
      </c>
      <c r="D348" s="225"/>
      <c r="E348" s="226"/>
      <c r="F348" s="224"/>
      <c r="G348" s="224"/>
      <c r="H348" s="224"/>
      <c r="I348" s="224"/>
      <c r="J348" s="224"/>
      <c r="K348" s="224"/>
      <c r="L348" s="224"/>
      <c r="M348" s="224"/>
      <c r="N348" s="223"/>
      <c r="O348" s="223"/>
      <c r="P348" s="223"/>
      <c r="Q348" s="223"/>
      <c r="R348" s="224"/>
      <c r="S348" s="224"/>
      <c r="T348" s="224"/>
      <c r="U348" s="224"/>
      <c r="V348" s="224"/>
      <c r="W348" s="224"/>
      <c r="X348" s="224"/>
      <c r="Y348" s="224"/>
      <c r="Z348" s="214"/>
      <c r="AA348" s="214"/>
      <c r="AB348" s="214"/>
      <c r="AC348" s="214"/>
      <c r="AD348" s="214"/>
      <c r="AE348" s="214"/>
      <c r="AF348" s="214"/>
      <c r="AG348" s="214" t="s">
        <v>222</v>
      </c>
      <c r="AH348" s="214">
        <v>0</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3" x14ac:dyDescent="0.2">
      <c r="A349" s="221"/>
      <c r="B349" s="222"/>
      <c r="C349" s="249" t="s">
        <v>496</v>
      </c>
      <c r="D349" s="225"/>
      <c r="E349" s="226"/>
      <c r="F349" s="224"/>
      <c r="G349" s="22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222</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3" x14ac:dyDescent="0.2">
      <c r="A350" s="221"/>
      <c r="B350" s="222"/>
      <c r="C350" s="249" t="s">
        <v>931</v>
      </c>
      <c r="D350" s="225"/>
      <c r="E350" s="226"/>
      <c r="F350" s="224"/>
      <c r="G350" s="224"/>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222</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3" x14ac:dyDescent="0.2">
      <c r="A351" s="221"/>
      <c r="B351" s="222"/>
      <c r="C351" s="249" t="s">
        <v>498</v>
      </c>
      <c r="D351" s="225"/>
      <c r="E351" s="226"/>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222</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3" x14ac:dyDescent="0.2">
      <c r="A352" s="221"/>
      <c r="B352" s="222"/>
      <c r="C352" s="249" t="s">
        <v>932</v>
      </c>
      <c r="D352" s="225"/>
      <c r="E352" s="226"/>
      <c r="F352" s="224"/>
      <c r="G352" s="22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222</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49" t="s">
        <v>500</v>
      </c>
      <c r="D353" s="225"/>
      <c r="E353" s="226"/>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222</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49" t="s">
        <v>933</v>
      </c>
      <c r="D354" s="225"/>
      <c r="E354" s="226"/>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222</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49" t="s">
        <v>502</v>
      </c>
      <c r="D355" s="225"/>
      <c r="E355" s="226"/>
      <c r="F355" s="224"/>
      <c r="G355" s="224"/>
      <c r="H355" s="224"/>
      <c r="I355" s="224"/>
      <c r="J355" s="224"/>
      <c r="K355" s="224"/>
      <c r="L355" s="224"/>
      <c r="M355" s="224"/>
      <c r="N355" s="223"/>
      <c r="O355" s="223"/>
      <c r="P355" s="223"/>
      <c r="Q355" s="223"/>
      <c r="R355" s="224"/>
      <c r="S355" s="224"/>
      <c r="T355" s="224"/>
      <c r="U355" s="224"/>
      <c r="V355" s="224"/>
      <c r="W355" s="224"/>
      <c r="X355" s="224"/>
      <c r="Y355" s="224"/>
      <c r="Z355" s="214"/>
      <c r="AA355" s="214"/>
      <c r="AB355" s="214"/>
      <c r="AC355" s="214"/>
      <c r="AD355" s="214"/>
      <c r="AE355" s="214"/>
      <c r="AF355" s="214"/>
      <c r="AG355" s="214" t="s">
        <v>222</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3" x14ac:dyDescent="0.2">
      <c r="A356" s="221"/>
      <c r="B356" s="222"/>
      <c r="C356" s="249" t="s">
        <v>934</v>
      </c>
      <c r="D356" s="225"/>
      <c r="E356" s="226"/>
      <c r="F356" s="224"/>
      <c r="G356" s="224"/>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222</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3" x14ac:dyDescent="0.2">
      <c r="A357" s="221"/>
      <c r="B357" s="222"/>
      <c r="C357" s="249" t="s">
        <v>936</v>
      </c>
      <c r="D357" s="225"/>
      <c r="E357" s="226">
        <v>440.68</v>
      </c>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222</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1" x14ac:dyDescent="0.2">
      <c r="A358" s="235">
        <v>33</v>
      </c>
      <c r="B358" s="236" t="s">
        <v>518</v>
      </c>
      <c r="C358" s="246" t="s">
        <v>519</v>
      </c>
      <c r="D358" s="237" t="s">
        <v>235</v>
      </c>
      <c r="E358" s="238">
        <v>484.74799999999999</v>
      </c>
      <c r="F358" s="239"/>
      <c r="G358" s="240">
        <f>ROUND(E358*F358,2)</f>
        <v>0</v>
      </c>
      <c r="H358" s="239"/>
      <c r="I358" s="240">
        <f>ROUND(E358*H358,2)</f>
        <v>0</v>
      </c>
      <c r="J358" s="239"/>
      <c r="K358" s="240">
        <f>ROUND(E358*J358,2)</f>
        <v>0</v>
      </c>
      <c r="L358" s="240">
        <v>12</v>
      </c>
      <c r="M358" s="240">
        <f>G358*(1+L358/100)</f>
        <v>0</v>
      </c>
      <c r="N358" s="238">
        <v>0</v>
      </c>
      <c r="O358" s="238">
        <f>ROUND(E358*N358,2)</f>
        <v>0</v>
      </c>
      <c r="P358" s="238">
        <v>0</v>
      </c>
      <c r="Q358" s="238">
        <f>ROUND(E358*P358,2)</f>
        <v>0</v>
      </c>
      <c r="R358" s="240"/>
      <c r="S358" s="240" t="s">
        <v>236</v>
      </c>
      <c r="T358" s="241" t="s">
        <v>237</v>
      </c>
      <c r="U358" s="224">
        <v>0</v>
      </c>
      <c r="V358" s="224">
        <f>ROUND(E358*U358,2)</f>
        <v>0</v>
      </c>
      <c r="W358" s="224"/>
      <c r="X358" s="224" t="s">
        <v>408</v>
      </c>
      <c r="Y358" s="224" t="s">
        <v>210</v>
      </c>
      <c r="Z358" s="214"/>
      <c r="AA358" s="214"/>
      <c r="AB358" s="214"/>
      <c r="AC358" s="214"/>
      <c r="AD358" s="214"/>
      <c r="AE358" s="214"/>
      <c r="AF358" s="214"/>
      <c r="AG358" s="214" t="s">
        <v>409</v>
      </c>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2" x14ac:dyDescent="0.2">
      <c r="A359" s="221"/>
      <c r="B359" s="222"/>
      <c r="C359" s="249" t="s">
        <v>937</v>
      </c>
      <c r="D359" s="225"/>
      <c r="E359" s="226"/>
      <c r="F359" s="224"/>
      <c r="G359" s="224"/>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222</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3" x14ac:dyDescent="0.2">
      <c r="A360" s="221"/>
      <c r="B360" s="222"/>
      <c r="C360" s="249" t="s">
        <v>938</v>
      </c>
      <c r="D360" s="225"/>
      <c r="E360" s="226">
        <v>484.75</v>
      </c>
      <c r="F360" s="224"/>
      <c r="G360" s="224"/>
      <c r="H360" s="224"/>
      <c r="I360" s="224"/>
      <c r="J360" s="224"/>
      <c r="K360" s="224"/>
      <c r="L360" s="224"/>
      <c r="M360" s="224"/>
      <c r="N360" s="223"/>
      <c r="O360" s="223"/>
      <c r="P360" s="223"/>
      <c r="Q360" s="223"/>
      <c r="R360" s="224"/>
      <c r="S360" s="224"/>
      <c r="T360" s="224"/>
      <c r="U360" s="224"/>
      <c r="V360" s="224"/>
      <c r="W360" s="224"/>
      <c r="X360" s="224"/>
      <c r="Y360" s="224"/>
      <c r="Z360" s="214"/>
      <c r="AA360" s="214"/>
      <c r="AB360" s="214"/>
      <c r="AC360" s="214"/>
      <c r="AD360" s="214"/>
      <c r="AE360" s="214"/>
      <c r="AF360" s="214"/>
      <c r="AG360" s="214" t="s">
        <v>222</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ht="22.5" outlineLevel="1" x14ac:dyDescent="0.2">
      <c r="A361" s="235">
        <v>34</v>
      </c>
      <c r="B361" s="236" t="s">
        <v>522</v>
      </c>
      <c r="C361" s="246" t="s">
        <v>523</v>
      </c>
      <c r="D361" s="237" t="s">
        <v>235</v>
      </c>
      <c r="E361" s="238">
        <v>156.97900000000001</v>
      </c>
      <c r="F361" s="239"/>
      <c r="G361" s="240">
        <f>ROUND(E361*F361,2)</f>
        <v>0</v>
      </c>
      <c r="H361" s="239"/>
      <c r="I361" s="240">
        <f>ROUND(E361*H361,2)</f>
        <v>0</v>
      </c>
      <c r="J361" s="239"/>
      <c r="K361" s="240">
        <f>ROUND(E361*J361,2)</f>
        <v>0</v>
      </c>
      <c r="L361" s="240">
        <v>12</v>
      </c>
      <c r="M361" s="240">
        <f>G361*(1+L361/100)</f>
        <v>0</v>
      </c>
      <c r="N361" s="238">
        <v>2.0000000000000001E-4</v>
      </c>
      <c r="O361" s="238">
        <f>ROUND(E361*N361,2)</f>
        <v>0.03</v>
      </c>
      <c r="P361" s="238">
        <v>0</v>
      </c>
      <c r="Q361" s="238">
        <f>ROUND(E361*P361,2)</f>
        <v>0</v>
      </c>
      <c r="R361" s="240"/>
      <c r="S361" s="240" t="s">
        <v>236</v>
      </c>
      <c r="T361" s="241" t="s">
        <v>237</v>
      </c>
      <c r="U361" s="224">
        <v>0</v>
      </c>
      <c r="V361" s="224">
        <f>ROUND(E361*U361,2)</f>
        <v>0</v>
      </c>
      <c r="W361" s="224"/>
      <c r="X361" s="224" t="s">
        <v>238</v>
      </c>
      <c r="Y361" s="224" t="s">
        <v>210</v>
      </c>
      <c r="Z361" s="214"/>
      <c r="AA361" s="214"/>
      <c r="AB361" s="214"/>
      <c r="AC361" s="214"/>
      <c r="AD361" s="214"/>
      <c r="AE361" s="214"/>
      <c r="AF361" s="214"/>
      <c r="AG361" s="214" t="s">
        <v>319</v>
      </c>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2" x14ac:dyDescent="0.2">
      <c r="A362" s="221"/>
      <c r="B362" s="222"/>
      <c r="C362" s="249" t="s">
        <v>524</v>
      </c>
      <c r="D362" s="225"/>
      <c r="E362" s="226"/>
      <c r="F362" s="224"/>
      <c r="G362" s="224"/>
      <c r="H362" s="224"/>
      <c r="I362" s="224"/>
      <c r="J362" s="224"/>
      <c r="K362" s="224"/>
      <c r="L362" s="224"/>
      <c r="M362" s="224"/>
      <c r="N362" s="223"/>
      <c r="O362" s="223"/>
      <c r="P362" s="223"/>
      <c r="Q362" s="223"/>
      <c r="R362" s="224"/>
      <c r="S362" s="224"/>
      <c r="T362" s="224"/>
      <c r="U362" s="224"/>
      <c r="V362" s="224"/>
      <c r="W362" s="224"/>
      <c r="X362" s="224"/>
      <c r="Y362" s="224"/>
      <c r="Z362" s="214"/>
      <c r="AA362" s="214"/>
      <c r="AB362" s="214"/>
      <c r="AC362" s="214"/>
      <c r="AD362" s="214"/>
      <c r="AE362" s="214"/>
      <c r="AF362" s="214"/>
      <c r="AG362" s="214" t="s">
        <v>222</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3" x14ac:dyDescent="0.2">
      <c r="A363" s="221"/>
      <c r="B363" s="222"/>
      <c r="C363" s="249" t="s">
        <v>877</v>
      </c>
      <c r="D363" s="225"/>
      <c r="E363" s="226"/>
      <c r="F363" s="224"/>
      <c r="G363" s="224"/>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222</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3" x14ac:dyDescent="0.2">
      <c r="A364" s="221"/>
      <c r="B364" s="222"/>
      <c r="C364" s="249" t="s">
        <v>878</v>
      </c>
      <c r="D364" s="225"/>
      <c r="E364" s="226"/>
      <c r="F364" s="224"/>
      <c r="G364" s="224"/>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222</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49" t="s">
        <v>362</v>
      </c>
      <c r="D365" s="225"/>
      <c r="E365" s="226"/>
      <c r="F365" s="224"/>
      <c r="G365" s="224"/>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222</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3" x14ac:dyDescent="0.2">
      <c r="A366" s="221"/>
      <c r="B366" s="222"/>
      <c r="C366" s="249" t="s">
        <v>288</v>
      </c>
      <c r="D366" s="225"/>
      <c r="E366" s="226"/>
      <c r="F366" s="224"/>
      <c r="G366" s="224"/>
      <c r="H366" s="224"/>
      <c r="I366" s="224"/>
      <c r="J366" s="224"/>
      <c r="K366" s="224"/>
      <c r="L366" s="224"/>
      <c r="M366" s="224"/>
      <c r="N366" s="223"/>
      <c r="O366" s="223"/>
      <c r="P366" s="223"/>
      <c r="Q366" s="223"/>
      <c r="R366" s="224"/>
      <c r="S366" s="224"/>
      <c r="T366" s="224"/>
      <c r="U366" s="224"/>
      <c r="V366" s="224"/>
      <c r="W366" s="224"/>
      <c r="X366" s="224"/>
      <c r="Y366" s="224"/>
      <c r="Z366" s="214"/>
      <c r="AA366" s="214"/>
      <c r="AB366" s="214"/>
      <c r="AC366" s="214"/>
      <c r="AD366" s="214"/>
      <c r="AE366" s="214"/>
      <c r="AF366" s="214"/>
      <c r="AG366" s="214" t="s">
        <v>222</v>
      </c>
      <c r="AH366" s="214">
        <v>0</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3" x14ac:dyDescent="0.2">
      <c r="A367" s="221"/>
      <c r="B367" s="222"/>
      <c r="C367" s="249" t="s">
        <v>361</v>
      </c>
      <c r="D367" s="225"/>
      <c r="E367" s="226"/>
      <c r="F367" s="224"/>
      <c r="G367" s="22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222</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3" x14ac:dyDescent="0.2">
      <c r="A368" s="221"/>
      <c r="B368" s="222"/>
      <c r="C368" s="249" t="s">
        <v>898</v>
      </c>
      <c r="D368" s="225"/>
      <c r="E368" s="226"/>
      <c r="F368" s="224"/>
      <c r="G368" s="224"/>
      <c r="H368" s="224"/>
      <c r="I368" s="224"/>
      <c r="J368" s="224"/>
      <c r="K368" s="224"/>
      <c r="L368" s="224"/>
      <c r="M368" s="224"/>
      <c r="N368" s="223"/>
      <c r="O368" s="223"/>
      <c r="P368" s="223"/>
      <c r="Q368" s="223"/>
      <c r="R368" s="224"/>
      <c r="S368" s="224"/>
      <c r="T368" s="224"/>
      <c r="U368" s="224"/>
      <c r="V368" s="224"/>
      <c r="W368" s="224"/>
      <c r="X368" s="224"/>
      <c r="Y368" s="224"/>
      <c r="Z368" s="214"/>
      <c r="AA368" s="214"/>
      <c r="AB368" s="214"/>
      <c r="AC368" s="214"/>
      <c r="AD368" s="214"/>
      <c r="AE368" s="214"/>
      <c r="AF368" s="214"/>
      <c r="AG368" s="214" t="s">
        <v>222</v>
      </c>
      <c r="AH368" s="214">
        <v>0</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3" x14ac:dyDescent="0.2">
      <c r="A369" s="221"/>
      <c r="B369" s="222"/>
      <c r="C369" s="249" t="s">
        <v>360</v>
      </c>
      <c r="D369" s="225"/>
      <c r="E369" s="226"/>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222</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49" t="s">
        <v>899</v>
      </c>
      <c r="D370" s="225"/>
      <c r="E370" s="226"/>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222</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x14ac:dyDescent="0.2">
      <c r="A371" s="221"/>
      <c r="B371" s="222"/>
      <c r="C371" s="249" t="s">
        <v>359</v>
      </c>
      <c r="D371" s="225"/>
      <c r="E371" s="226"/>
      <c r="F371" s="224"/>
      <c r="G371" s="224"/>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222</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x14ac:dyDescent="0.2">
      <c r="A372" s="221"/>
      <c r="B372" s="222"/>
      <c r="C372" s="249" t="s">
        <v>900</v>
      </c>
      <c r="D372" s="225"/>
      <c r="E372" s="226"/>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222</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3" x14ac:dyDescent="0.2">
      <c r="A373" s="221"/>
      <c r="B373" s="222"/>
      <c r="C373" s="249" t="s">
        <v>363</v>
      </c>
      <c r="D373" s="225"/>
      <c r="E373" s="226"/>
      <c r="F373" s="224"/>
      <c r="G373" s="224"/>
      <c r="H373" s="224"/>
      <c r="I373" s="224"/>
      <c r="J373" s="224"/>
      <c r="K373" s="224"/>
      <c r="L373" s="224"/>
      <c r="M373" s="224"/>
      <c r="N373" s="223"/>
      <c r="O373" s="223"/>
      <c r="P373" s="223"/>
      <c r="Q373" s="223"/>
      <c r="R373" s="224"/>
      <c r="S373" s="224"/>
      <c r="T373" s="224"/>
      <c r="U373" s="224"/>
      <c r="V373" s="224"/>
      <c r="W373" s="224"/>
      <c r="X373" s="224"/>
      <c r="Y373" s="224"/>
      <c r="Z373" s="214"/>
      <c r="AA373" s="214"/>
      <c r="AB373" s="214"/>
      <c r="AC373" s="214"/>
      <c r="AD373" s="214"/>
      <c r="AE373" s="214"/>
      <c r="AF373" s="214"/>
      <c r="AG373" s="214" t="s">
        <v>222</v>
      </c>
      <c r="AH373" s="214">
        <v>0</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3" x14ac:dyDescent="0.2">
      <c r="A374" s="221"/>
      <c r="B374" s="222"/>
      <c r="C374" s="249" t="s">
        <v>901</v>
      </c>
      <c r="D374" s="225"/>
      <c r="E374" s="226"/>
      <c r="F374" s="224"/>
      <c r="G374" s="224"/>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222</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3" x14ac:dyDescent="0.2">
      <c r="A375" s="221"/>
      <c r="B375" s="222"/>
      <c r="C375" s="249" t="s">
        <v>643</v>
      </c>
      <c r="D375" s="225"/>
      <c r="E375" s="226"/>
      <c r="F375" s="224"/>
      <c r="G375" s="224"/>
      <c r="H375" s="224"/>
      <c r="I375" s="224"/>
      <c r="J375" s="224"/>
      <c r="K375" s="224"/>
      <c r="L375" s="224"/>
      <c r="M375" s="224"/>
      <c r="N375" s="223"/>
      <c r="O375" s="223"/>
      <c r="P375" s="223"/>
      <c r="Q375" s="223"/>
      <c r="R375" s="224"/>
      <c r="S375" s="224"/>
      <c r="T375" s="224"/>
      <c r="U375" s="224"/>
      <c r="V375" s="224"/>
      <c r="W375" s="224"/>
      <c r="X375" s="224"/>
      <c r="Y375" s="224"/>
      <c r="Z375" s="214"/>
      <c r="AA375" s="214"/>
      <c r="AB375" s="214"/>
      <c r="AC375" s="214"/>
      <c r="AD375" s="214"/>
      <c r="AE375" s="214"/>
      <c r="AF375" s="214"/>
      <c r="AG375" s="214" t="s">
        <v>222</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3" x14ac:dyDescent="0.2">
      <c r="A376" s="221"/>
      <c r="B376" s="222"/>
      <c r="C376" s="249" t="s">
        <v>902</v>
      </c>
      <c r="D376" s="225"/>
      <c r="E376" s="226"/>
      <c r="F376" s="224"/>
      <c r="G376" s="224"/>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222</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3" x14ac:dyDescent="0.2">
      <c r="A377" s="221"/>
      <c r="B377" s="222"/>
      <c r="C377" s="249" t="s">
        <v>643</v>
      </c>
      <c r="D377" s="225"/>
      <c r="E377" s="226"/>
      <c r="F377" s="224"/>
      <c r="G377" s="224"/>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222</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3" x14ac:dyDescent="0.2">
      <c r="A378" s="221"/>
      <c r="B378" s="222"/>
      <c r="C378" s="249" t="s">
        <v>903</v>
      </c>
      <c r="D378" s="225"/>
      <c r="E378" s="226"/>
      <c r="F378" s="224"/>
      <c r="G378" s="224"/>
      <c r="H378" s="224"/>
      <c r="I378" s="224"/>
      <c r="J378" s="224"/>
      <c r="K378" s="224"/>
      <c r="L378" s="224"/>
      <c r="M378" s="224"/>
      <c r="N378" s="223"/>
      <c r="O378" s="223"/>
      <c r="P378" s="223"/>
      <c r="Q378" s="223"/>
      <c r="R378" s="224"/>
      <c r="S378" s="224"/>
      <c r="T378" s="224"/>
      <c r="U378" s="224"/>
      <c r="V378" s="224"/>
      <c r="W378" s="224"/>
      <c r="X378" s="224"/>
      <c r="Y378" s="224"/>
      <c r="Z378" s="214"/>
      <c r="AA378" s="214"/>
      <c r="AB378" s="214"/>
      <c r="AC378" s="214"/>
      <c r="AD378" s="214"/>
      <c r="AE378" s="214"/>
      <c r="AF378" s="214"/>
      <c r="AG378" s="214" t="s">
        <v>222</v>
      </c>
      <c r="AH378" s="214">
        <v>0</v>
      </c>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3" x14ac:dyDescent="0.2">
      <c r="A379" s="221"/>
      <c r="B379" s="222"/>
      <c r="C379" s="249" t="s">
        <v>367</v>
      </c>
      <c r="D379" s="225"/>
      <c r="E379" s="226"/>
      <c r="F379" s="224"/>
      <c r="G379" s="224"/>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222</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3" x14ac:dyDescent="0.2">
      <c r="A380" s="221"/>
      <c r="B380" s="222"/>
      <c r="C380" s="249" t="s">
        <v>904</v>
      </c>
      <c r="D380" s="225"/>
      <c r="E380" s="226"/>
      <c r="F380" s="224"/>
      <c r="G380" s="224"/>
      <c r="H380" s="224"/>
      <c r="I380" s="224"/>
      <c r="J380" s="224"/>
      <c r="K380" s="224"/>
      <c r="L380" s="224"/>
      <c r="M380" s="224"/>
      <c r="N380" s="223"/>
      <c r="O380" s="223"/>
      <c r="P380" s="223"/>
      <c r="Q380" s="223"/>
      <c r="R380" s="224"/>
      <c r="S380" s="224"/>
      <c r="T380" s="224"/>
      <c r="U380" s="224"/>
      <c r="V380" s="224"/>
      <c r="W380" s="224"/>
      <c r="X380" s="224"/>
      <c r="Y380" s="224"/>
      <c r="Z380" s="214"/>
      <c r="AA380" s="214"/>
      <c r="AB380" s="214"/>
      <c r="AC380" s="214"/>
      <c r="AD380" s="214"/>
      <c r="AE380" s="214"/>
      <c r="AF380" s="214"/>
      <c r="AG380" s="214" t="s">
        <v>222</v>
      </c>
      <c r="AH380" s="214">
        <v>0</v>
      </c>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3" x14ac:dyDescent="0.2">
      <c r="A381" s="221"/>
      <c r="B381" s="222"/>
      <c r="C381" s="249" t="s">
        <v>647</v>
      </c>
      <c r="D381" s="225"/>
      <c r="E381" s="226"/>
      <c r="F381" s="224"/>
      <c r="G381" s="224"/>
      <c r="H381" s="224"/>
      <c r="I381" s="224"/>
      <c r="J381" s="224"/>
      <c r="K381" s="224"/>
      <c r="L381" s="224"/>
      <c r="M381" s="224"/>
      <c r="N381" s="223"/>
      <c r="O381" s="223"/>
      <c r="P381" s="223"/>
      <c r="Q381" s="223"/>
      <c r="R381" s="224"/>
      <c r="S381" s="224"/>
      <c r="T381" s="224"/>
      <c r="U381" s="224"/>
      <c r="V381" s="224"/>
      <c r="W381" s="224"/>
      <c r="X381" s="224"/>
      <c r="Y381" s="224"/>
      <c r="Z381" s="214"/>
      <c r="AA381" s="214"/>
      <c r="AB381" s="214"/>
      <c r="AC381" s="214"/>
      <c r="AD381" s="214"/>
      <c r="AE381" s="214"/>
      <c r="AF381" s="214"/>
      <c r="AG381" s="214" t="s">
        <v>222</v>
      </c>
      <c r="AH381" s="214">
        <v>0</v>
      </c>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3" x14ac:dyDescent="0.2">
      <c r="A382" s="221"/>
      <c r="B382" s="222"/>
      <c r="C382" s="249" t="s">
        <v>905</v>
      </c>
      <c r="D382" s="225"/>
      <c r="E382" s="226"/>
      <c r="F382" s="224"/>
      <c r="G382" s="224"/>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222</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49" t="s">
        <v>649</v>
      </c>
      <c r="D383" s="225"/>
      <c r="E383" s="226"/>
      <c r="F383" s="224"/>
      <c r="G383" s="224"/>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222</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3" x14ac:dyDescent="0.2">
      <c r="A384" s="221"/>
      <c r="B384" s="222"/>
      <c r="C384" s="249" t="s">
        <v>906</v>
      </c>
      <c r="D384" s="225"/>
      <c r="E384" s="226"/>
      <c r="F384" s="224"/>
      <c r="G384" s="224"/>
      <c r="H384" s="224"/>
      <c r="I384" s="224"/>
      <c r="J384" s="224"/>
      <c r="K384" s="224"/>
      <c r="L384" s="224"/>
      <c r="M384" s="224"/>
      <c r="N384" s="223"/>
      <c r="O384" s="223"/>
      <c r="P384" s="223"/>
      <c r="Q384" s="223"/>
      <c r="R384" s="224"/>
      <c r="S384" s="224"/>
      <c r="T384" s="224"/>
      <c r="U384" s="224"/>
      <c r="V384" s="224"/>
      <c r="W384" s="224"/>
      <c r="X384" s="224"/>
      <c r="Y384" s="224"/>
      <c r="Z384" s="214"/>
      <c r="AA384" s="214"/>
      <c r="AB384" s="214"/>
      <c r="AC384" s="214"/>
      <c r="AD384" s="214"/>
      <c r="AE384" s="214"/>
      <c r="AF384" s="214"/>
      <c r="AG384" s="214" t="s">
        <v>222</v>
      </c>
      <c r="AH384" s="214">
        <v>0</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3" x14ac:dyDescent="0.2">
      <c r="A385" s="221"/>
      <c r="B385" s="222"/>
      <c r="C385" s="249" t="s">
        <v>367</v>
      </c>
      <c r="D385" s="225"/>
      <c r="E385" s="226"/>
      <c r="F385" s="224"/>
      <c r="G385" s="224"/>
      <c r="H385" s="224"/>
      <c r="I385" s="224"/>
      <c r="J385" s="224"/>
      <c r="K385" s="224"/>
      <c r="L385" s="224"/>
      <c r="M385" s="224"/>
      <c r="N385" s="223"/>
      <c r="O385" s="223"/>
      <c r="P385" s="223"/>
      <c r="Q385" s="223"/>
      <c r="R385" s="224"/>
      <c r="S385" s="224"/>
      <c r="T385" s="224"/>
      <c r="U385" s="224"/>
      <c r="V385" s="224"/>
      <c r="W385" s="224"/>
      <c r="X385" s="224"/>
      <c r="Y385" s="224"/>
      <c r="Z385" s="214"/>
      <c r="AA385" s="214"/>
      <c r="AB385" s="214"/>
      <c r="AC385" s="214"/>
      <c r="AD385" s="214"/>
      <c r="AE385" s="214"/>
      <c r="AF385" s="214"/>
      <c r="AG385" s="214" t="s">
        <v>222</v>
      </c>
      <c r="AH385" s="214">
        <v>0</v>
      </c>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49" t="s">
        <v>379</v>
      </c>
      <c r="D386" s="225"/>
      <c r="E386" s="226"/>
      <c r="F386" s="224"/>
      <c r="G386" s="224"/>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222</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49" t="s">
        <v>370</v>
      </c>
      <c r="D387" s="225"/>
      <c r="E387" s="226"/>
      <c r="F387" s="224"/>
      <c r="G387" s="224"/>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222</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49" t="s">
        <v>382</v>
      </c>
      <c r="D388" s="225"/>
      <c r="E388" s="226"/>
      <c r="F388" s="224"/>
      <c r="G388" s="224"/>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222</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3" x14ac:dyDescent="0.2">
      <c r="A389" s="221"/>
      <c r="B389" s="222"/>
      <c r="C389" s="249" t="s">
        <v>907</v>
      </c>
      <c r="D389" s="225"/>
      <c r="E389" s="226">
        <v>156.97999999999999</v>
      </c>
      <c r="F389" s="224"/>
      <c r="G389" s="224"/>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222</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ht="22.5" outlineLevel="1" x14ac:dyDescent="0.2">
      <c r="A390" s="235">
        <v>35</v>
      </c>
      <c r="B390" s="236" t="s">
        <v>525</v>
      </c>
      <c r="C390" s="246" t="s">
        <v>526</v>
      </c>
      <c r="D390" s="237" t="s">
        <v>235</v>
      </c>
      <c r="E390" s="238">
        <v>582.53899999999999</v>
      </c>
      <c r="F390" s="239"/>
      <c r="G390" s="240">
        <f>ROUND(E390*F390,2)</f>
        <v>0</v>
      </c>
      <c r="H390" s="239"/>
      <c r="I390" s="240">
        <f>ROUND(E390*H390,2)</f>
        <v>0</v>
      </c>
      <c r="J390" s="239"/>
      <c r="K390" s="240">
        <f>ROUND(E390*J390,2)</f>
        <v>0</v>
      </c>
      <c r="L390" s="240">
        <v>12</v>
      </c>
      <c r="M390" s="240">
        <f>G390*(1+L390/100)</f>
        <v>0</v>
      </c>
      <c r="N390" s="238">
        <v>2.9E-4</v>
      </c>
      <c r="O390" s="238">
        <f>ROUND(E390*N390,2)</f>
        <v>0.17</v>
      </c>
      <c r="P390" s="238">
        <v>0</v>
      </c>
      <c r="Q390" s="238">
        <f>ROUND(E390*P390,2)</f>
        <v>0</v>
      </c>
      <c r="R390" s="240"/>
      <c r="S390" s="240" t="s">
        <v>236</v>
      </c>
      <c r="T390" s="241" t="s">
        <v>237</v>
      </c>
      <c r="U390" s="224">
        <v>0</v>
      </c>
      <c r="V390" s="224">
        <f>ROUND(E390*U390,2)</f>
        <v>0</v>
      </c>
      <c r="W390" s="224"/>
      <c r="X390" s="224" t="s">
        <v>238</v>
      </c>
      <c r="Y390" s="224" t="s">
        <v>210</v>
      </c>
      <c r="Z390" s="214"/>
      <c r="AA390" s="214"/>
      <c r="AB390" s="214"/>
      <c r="AC390" s="214"/>
      <c r="AD390" s="214"/>
      <c r="AE390" s="214"/>
      <c r="AF390" s="214"/>
      <c r="AG390" s="214" t="s">
        <v>319</v>
      </c>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x14ac:dyDescent="0.2">
      <c r="A391" s="3"/>
      <c r="B391" s="4"/>
      <c r="C391" s="250"/>
      <c r="D391" s="6"/>
      <c r="E391" s="3"/>
      <c r="F391" s="3"/>
      <c r="G391" s="3"/>
      <c r="H391" s="3"/>
      <c r="I391" s="3"/>
      <c r="J391" s="3"/>
      <c r="K391" s="3"/>
      <c r="L391" s="3"/>
      <c r="M391" s="3"/>
      <c r="N391" s="3"/>
      <c r="O391" s="3"/>
      <c r="P391" s="3"/>
      <c r="Q391" s="3"/>
      <c r="R391" s="3"/>
      <c r="S391" s="3"/>
      <c r="T391" s="3"/>
      <c r="U391" s="3"/>
      <c r="V391" s="3"/>
      <c r="W391" s="3"/>
      <c r="X391" s="3"/>
      <c r="Y391" s="3"/>
      <c r="AE391">
        <v>12</v>
      </c>
      <c r="AF391">
        <v>21</v>
      </c>
      <c r="AG391" t="s">
        <v>188</v>
      </c>
    </row>
    <row r="392" spans="1:60" x14ac:dyDescent="0.2">
      <c r="A392" s="217"/>
      <c r="B392" s="218" t="s">
        <v>29</v>
      </c>
      <c r="C392" s="251"/>
      <c r="D392" s="219"/>
      <c r="E392" s="220"/>
      <c r="F392" s="220"/>
      <c r="G392" s="234">
        <f>G8+G101+G266+G268+G287+G291+G294</f>
        <v>0</v>
      </c>
      <c r="H392" s="3"/>
      <c r="I392" s="3"/>
      <c r="J392" s="3"/>
      <c r="K392" s="3"/>
      <c r="L392" s="3"/>
      <c r="M392" s="3"/>
      <c r="N392" s="3"/>
      <c r="O392" s="3"/>
      <c r="P392" s="3"/>
      <c r="Q392" s="3"/>
      <c r="R392" s="3"/>
      <c r="S392" s="3"/>
      <c r="T392" s="3"/>
      <c r="U392" s="3"/>
      <c r="V392" s="3"/>
      <c r="W392" s="3"/>
      <c r="X392" s="3"/>
      <c r="Y392" s="3"/>
      <c r="AE392">
        <f>SUMIF(L7:L390,AE391,G7:G390)</f>
        <v>0</v>
      </c>
      <c r="AF392">
        <f>SUMIF(L7:L390,AF391,G7:G390)</f>
        <v>0</v>
      </c>
      <c r="AG392" t="s">
        <v>230</v>
      </c>
    </row>
    <row r="393" spans="1:60" x14ac:dyDescent="0.2">
      <c r="C393" s="252"/>
      <c r="D393" s="10"/>
      <c r="AG393" t="s">
        <v>231</v>
      </c>
    </row>
    <row r="394" spans="1:60" x14ac:dyDescent="0.2">
      <c r="D394" s="10"/>
    </row>
    <row r="395" spans="1:60" x14ac:dyDescent="0.2">
      <c r="D395" s="10"/>
    </row>
    <row r="396" spans="1:60" x14ac:dyDescent="0.2">
      <c r="D396" s="10"/>
    </row>
    <row r="397" spans="1:60" x14ac:dyDescent="0.2">
      <c r="D397" s="10"/>
    </row>
    <row r="398" spans="1:60" x14ac:dyDescent="0.2">
      <c r="D398" s="10"/>
    </row>
    <row r="399" spans="1:60" x14ac:dyDescent="0.2">
      <c r="D399" s="10"/>
    </row>
    <row r="400" spans="1:60"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ghjSlh1aHtcYmVxsAvTaaxw1SQ4rsOdBX3jN8PhCmlYva4erqBOP0hDKYXBJsvzpkYRq91SsIMDekQHI8I9Kw==" saltValue="nsoszPX5XGrWHBl6scWHmw==" spinCount="100000" sheet="1" formatRows="0"/>
  <mergeCells count="6">
    <mergeCell ref="A1:G1"/>
    <mergeCell ref="C2:G2"/>
    <mergeCell ref="C3:G3"/>
    <mergeCell ref="C4:G4"/>
    <mergeCell ref="C290:G290"/>
    <mergeCell ref="C293:G29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232</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73</v>
      </c>
      <c r="C3" s="203" t="s">
        <v>74</v>
      </c>
      <c r="D3" s="201"/>
      <c r="E3" s="201"/>
      <c r="F3" s="201"/>
      <c r="G3" s="202"/>
      <c r="AC3" s="178" t="s">
        <v>176</v>
      </c>
      <c r="AG3" t="s">
        <v>178</v>
      </c>
    </row>
    <row r="4" spans="1:60" ht="24.95" customHeight="1" x14ac:dyDescent="0.2">
      <c r="A4" s="204" t="s">
        <v>9</v>
      </c>
      <c r="B4" s="205" t="s">
        <v>62</v>
      </c>
      <c r="C4" s="206" t="s">
        <v>68</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164</v>
      </c>
      <c r="C8" s="245" t="s">
        <v>165</v>
      </c>
      <c r="D8" s="230"/>
      <c r="E8" s="231"/>
      <c r="F8" s="232"/>
      <c r="G8" s="232">
        <f>SUMIF(AG9:AG20,"&lt;&gt;NOR",G9:G20)</f>
        <v>0</v>
      </c>
      <c r="H8" s="232"/>
      <c r="I8" s="232">
        <f>SUM(I9:I20)</f>
        <v>0</v>
      </c>
      <c r="J8" s="232"/>
      <c r="K8" s="232">
        <f>SUM(K9:K20)</f>
        <v>0</v>
      </c>
      <c r="L8" s="232"/>
      <c r="M8" s="232">
        <f>SUM(M9:M20)</f>
        <v>0</v>
      </c>
      <c r="N8" s="231"/>
      <c r="O8" s="231">
        <f>SUM(O9:O20)</f>
        <v>0</v>
      </c>
      <c r="P8" s="231"/>
      <c r="Q8" s="231">
        <f>SUM(Q9:Q20)</f>
        <v>0</v>
      </c>
      <c r="R8" s="232"/>
      <c r="S8" s="232"/>
      <c r="T8" s="233"/>
      <c r="U8" s="227"/>
      <c r="V8" s="227">
        <f>SUM(V9:V20)</f>
        <v>0</v>
      </c>
      <c r="W8" s="227"/>
      <c r="X8" s="227"/>
      <c r="Y8" s="227"/>
      <c r="AG8" t="s">
        <v>203</v>
      </c>
    </row>
    <row r="9" spans="1:60" ht="22.5" outlineLevel="1" x14ac:dyDescent="0.2">
      <c r="A9" s="235">
        <v>1</v>
      </c>
      <c r="B9" s="236" t="s">
        <v>527</v>
      </c>
      <c r="C9" s="246" t="s">
        <v>719</v>
      </c>
      <c r="D9" s="237" t="s">
        <v>318</v>
      </c>
      <c r="E9" s="238">
        <v>90.32</v>
      </c>
      <c r="F9" s="239"/>
      <c r="G9" s="240">
        <f>ROUND(E9*F9,2)</f>
        <v>0</v>
      </c>
      <c r="H9" s="239"/>
      <c r="I9" s="240">
        <f>ROUND(E9*H9,2)</f>
        <v>0</v>
      </c>
      <c r="J9" s="239"/>
      <c r="K9" s="240">
        <f>ROUND(E9*J9,2)</f>
        <v>0</v>
      </c>
      <c r="L9" s="240">
        <v>12</v>
      </c>
      <c r="M9" s="240">
        <f>G9*(1+L9/100)</f>
        <v>0</v>
      </c>
      <c r="N9" s="238">
        <v>0</v>
      </c>
      <c r="O9" s="238">
        <f>ROUND(E9*N9,2)</f>
        <v>0</v>
      </c>
      <c r="P9" s="238">
        <v>0</v>
      </c>
      <c r="Q9" s="238">
        <f>ROUND(E9*P9,2)</f>
        <v>0</v>
      </c>
      <c r="R9" s="240"/>
      <c r="S9" s="240" t="s">
        <v>229</v>
      </c>
      <c r="T9" s="241" t="s">
        <v>208</v>
      </c>
      <c r="U9" s="224">
        <v>0</v>
      </c>
      <c r="V9" s="224">
        <f>ROUND(E9*U9,2)</f>
        <v>0</v>
      </c>
      <c r="W9" s="224"/>
      <c r="X9" s="224" t="s">
        <v>238</v>
      </c>
      <c r="Y9" s="224" t="s">
        <v>210</v>
      </c>
      <c r="Z9" s="214"/>
      <c r="AA9" s="214"/>
      <c r="AB9" s="214"/>
      <c r="AC9" s="214"/>
      <c r="AD9" s="214"/>
      <c r="AE9" s="214"/>
      <c r="AF9" s="214"/>
      <c r="AG9" s="214" t="s">
        <v>319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7" t="s">
        <v>860</v>
      </c>
      <c r="D10" s="242"/>
      <c r="E10" s="242"/>
      <c r="F10" s="242"/>
      <c r="G10" s="242"/>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213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48" t="s">
        <v>861</v>
      </c>
      <c r="D11" s="243"/>
      <c r="E11" s="243"/>
      <c r="F11" s="243"/>
      <c r="G11" s="243"/>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213</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
      <c r="A12" s="221"/>
      <c r="B12" s="222"/>
      <c r="C12" s="249" t="s">
        <v>720</v>
      </c>
      <c r="D12" s="225"/>
      <c r="E12" s="226">
        <v>63</v>
      </c>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49" t="s">
        <v>721</v>
      </c>
      <c r="D13" s="225"/>
      <c r="E13" s="226">
        <v>13.14</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49" t="s">
        <v>939</v>
      </c>
      <c r="D14" s="225"/>
      <c r="E14" s="226">
        <v>2.58</v>
      </c>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222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49" t="s">
        <v>533</v>
      </c>
      <c r="D15" s="225"/>
      <c r="E15" s="226">
        <v>8</v>
      </c>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222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49" t="s">
        <v>723</v>
      </c>
      <c r="D16" s="225"/>
      <c r="E16" s="226">
        <v>3.6</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1" x14ac:dyDescent="0.2">
      <c r="A17" s="235">
        <v>2</v>
      </c>
      <c r="B17" s="236" t="s">
        <v>536</v>
      </c>
      <c r="C17" s="246" t="s">
        <v>724</v>
      </c>
      <c r="D17" s="237" t="s">
        <v>318</v>
      </c>
      <c r="E17" s="238">
        <v>12.1</v>
      </c>
      <c r="F17" s="239"/>
      <c r="G17" s="240">
        <f>ROUND(E17*F17,2)</f>
        <v>0</v>
      </c>
      <c r="H17" s="239"/>
      <c r="I17" s="240">
        <f>ROUND(E17*H17,2)</f>
        <v>0</v>
      </c>
      <c r="J17" s="239"/>
      <c r="K17" s="240">
        <f>ROUND(E17*J17,2)</f>
        <v>0</v>
      </c>
      <c r="L17" s="240">
        <v>12</v>
      </c>
      <c r="M17" s="240">
        <f>G17*(1+L17/100)</f>
        <v>0</v>
      </c>
      <c r="N17" s="238">
        <v>0</v>
      </c>
      <c r="O17" s="238">
        <f>ROUND(E17*N17,2)</f>
        <v>0</v>
      </c>
      <c r="P17" s="238">
        <v>0</v>
      </c>
      <c r="Q17" s="238">
        <f>ROUND(E17*P17,2)</f>
        <v>0</v>
      </c>
      <c r="R17" s="240"/>
      <c r="S17" s="240" t="s">
        <v>229</v>
      </c>
      <c r="T17" s="241" t="s">
        <v>208</v>
      </c>
      <c r="U17" s="224">
        <v>0</v>
      </c>
      <c r="V17" s="224">
        <f>ROUND(E17*U17,2)</f>
        <v>0</v>
      </c>
      <c r="W17" s="224"/>
      <c r="X17" s="224" t="s">
        <v>238</v>
      </c>
      <c r="Y17" s="224" t="s">
        <v>210</v>
      </c>
      <c r="Z17" s="214"/>
      <c r="AA17" s="214"/>
      <c r="AB17" s="214"/>
      <c r="AC17" s="214"/>
      <c r="AD17" s="214"/>
      <c r="AE17" s="214"/>
      <c r="AF17" s="214"/>
      <c r="AG17" s="214" t="s">
        <v>319</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47" t="s">
        <v>860</v>
      </c>
      <c r="D18" s="242"/>
      <c r="E18" s="242"/>
      <c r="F18" s="242"/>
      <c r="G18" s="242"/>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213</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48" t="s">
        <v>861</v>
      </c>
      <c r="D19" s="243"/>
      <c r="E19" s="243"/>
      <c r="F19" s="243"/>
      <c r="G19" s="243"/>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213</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2" x14ac:dyDescent="0.2">
      <c r="A20" s="221"/>
      <c r="B20" s="222"/>
      <c r="C20" s="249" t="s">
        <v>940</v>
      </c>
      <c r="D20" s="225"/>
      <c r="E20" s="226">
        <v>12.1</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222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x14ac:dyDescent="0.2">
      <c r="A21" s="228" t="s">
        <v>202</v>
      </c>
      <c r="B21" s="229" t="s">
        <v>166</v>
      </c>
      <c r="C21" s="245" t="s">
        <v>167</v>
      </c>
      <c r="D21" s="230"/>
      <c r="E21" s="231"/>
      <c r="F21" s="232"/>
      <c r="G21" s="232">
        <f>SUMIF(AG22:AG175,"&lt;&gt;NOR",G22:G175)</f>
        <v>0</v>
      </c>
      <c r="H21" s="232"/>
      <c r="I21" s="232">
        <f>SUM(I22:I175)</f>
        <v>0</v>
      </c>
      <c r="J21" s="232"/>
      <c r="K21" s="232">
        <f>SUM(K22:K175)</f>
        <v>0</v>
      </c>
      <c r="L21" s="232"/>
      <c r="M21" s="232">
        <f>SUM(M22:M175)</f>
        <v>0</v>
      </c>
      <c r="N21" s="231"/>
      <c r="O21" s="231">
        <f>SUM(O22:O175)</f>
        <v>0</v>
      </c>
      <c r="P21" s="231"/>
      <c r="Q21" s="231">
        <f>SUM(Q22:Q175)</f>
        <v>0</v>
      </c>
      <c r="R21" s="232"/>
      <c r="S21" s="232"/>
      <c r="T21" s="233"/>
      <c r="U21" s="227"/>
      <c r="V21" s="227">
        <f>SUM(V22:V175)</f>
        <v>0</v>
      </c>
      <c r="W21" s="227"/>
      <c r="X21" s="227"/>
      <c r="Y21" s="227"/>
      <c r="AG21" t="s">
        <v>203</v>
      </c>
    </row>
    <row r="22" spans="1:60" ht="22.5" outlineLevel="1" x14ac:dyDescent="0.2">
      <c r="A22" s="235">
        <v>3</v>
      </c>
      <c r="B22" s="236" t="s">
        <v>539</v>
      </c>
      <c r="C22" s="246" t="s">
        <v>802</v>
      </c>
      <c r="D22" s="237" t="s">
        <v>318</v>
      </c>
      <c r="E22" s="238">
        <v>96.34</v>
      </c>
      <c r="F22" s="239"/>
      <c r="G22" s="240">
        <f>ROUND(E22*F22,2)</f>
        <v>0</v>
      </c>
      <c r="H22" s="239"/>
      <c r="I22" s="240">
        <f>ROUND(E22*H22,2)</f>
        <v>0</v>
      </c>
      <c r="J22" s="239"/>
      <c r="K22" s="240">
        <f>ROUND(E22*J22,2)</f>
        <v>0</v>
      </c>
      <c r="L22" s="240">
        <v>12</v>
      </c>
      <c r="M22" s="240">
        <f>G22*(1+L22/100)</f>
        <v>0</v>
      </c>
      <c r="N22" s="238">
        <v>0</v>
      </c>
      <c r="O22" s="238">
        <f>ROUND(E22*N22,2)</f>
        <v>0</v>
      </c>
      <c r="P22" s="238">
        <v>0</v>
      </c>
      <c r="Q22" s="238">
        <f>ROUND(E22*P22,2)</f>
        <v>0</v>
      </c>
      <c r="R22" s="240"/>
      <c r="S22" s="240" t="s">
        <v>229</v>
      </c>
      <c r="T22" s="241" t="s">
        <v>208</v>
      </c>
      <c r="U22" s="224">
        <v>0</v>
      </c>
      <c r="V22" s="224">
        <f>ROUND(E22*U22,2)</f>
        <v>0</v>
      </c>
      <c r="W22" s="224"/>
      <c r="X22" s="224" t="s">
        <v>238</v>
      </c>
      <c r="Y22" s="224" t="s">
        <v>210</v>
      </c>
      <c r="Z22" s="214"/>
      <c r="AA22" s="214"/>
      <c r="AB22" s="214"/>
      <c r="AC22" s="214"/>
      <c r="AD22" s="214"/>
      <c r="AE22" s="214"/>
      <c r="AF22" s="214"/>
      <c r="AG22" s="214" t="s">
        <v>319</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49" t="s">
        <v>726</v>
      </c>
      <c r="D23" s="225"/>
      <c r="E23" s="226">
        <v>63</v>
      </c>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222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49" t="s">
        <v>941</v>
      </c>
      <c r="D24" s="225"/>
      <c r="E24" s="226">
        <v>13.2</v>
      </c>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222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49" t="s">
        <v>942</v>
      </c>
      <c r="D25" s="225"/>
      <c r="E25" s="226">
        <v>8.6999999999999993</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222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49" t="s">
        <v>729</v>
      </c>
      <c r="D26" s="225"/>
      <c r="E26" s="226">
        <v>10</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49" t="s">
        <v>730</v>
      </c>
      <c r="D27" s="225"/>
      <c r="E27" s="226">
        <v>1.44</v>
      </c>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222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22.5" outlineLevel="1" x14ac:dyDescent="0.2">
      <c r="A28" s="235">
        <v>4</v>
      </c>
      <c r="B28" s="236" t="s">
        <v>547</v>
      </c>
      <c r="C28" s="246" t="s">
        <v>731</v>
      </c>
      <c r="D28" s="237" t="s">
        <v>235</v>
      </c>
      <c r="E28" s="238">
        <v>4.9984000000000002</v>
      </c>
      <c r="F28" s="239"/>
      <c r="G28" s="240">
        <f>ROUND(E28*F28,2)</f>
        <v>0</v>
      </c>
      <c r="H28" s="239"/>
      <c r="I28" s="240">
        <f>ROUND(E28*H28,2)</f>
        <v>0</v>
      </c>
      <c r="J28" s="239"/>
      <c r="K28" s="240">
        <f>ROUND(E28*J28,2)</f>
        <v>0</v>
      </c>
      <c r="L28" s="240">
        <v>12</v>
      </c>
      <c r="M28" s="240">
        <f>G28*(1+L28/100)</f>
        <v>0</v>
      </c>
      <c r="N28" s="238">
        <v>0</v>
      </c>
      <c r="O28" s="238">
        <f>ROUND(E28*N28,2)</f>
        <v>0</v>
      </c>
      <c r="P28" s="238">
        <v>0</v>
      </c>
      <c r="Q28" s="238">
        <f>ROUND(E28*P28,2)</f>
        <v>0</v>
      </c>
      <c r="R28" s="240"/>
      <c r="S28" s="240" t="s">
        <v>229</v>
      </c>
      <c r="T28" s="241" t="s">
        <v>208</v>
      </c>
      <c r="U28" s="224">
        <v>0</v>
      </c>
      <c r="V28" s="224">
        <f>ROUND(E28*U28,2)</f>
        <v>0</v>
      </c>
      <c r="W28" s="224"/>
      <c r="X28" s="224" t="s">
        <v>238</v>
      </c>
      <c r="Y28" s="224" t="s">
        <v>210</v>
      </c>
      <c r="Z28" s="214"/>
      <c r="AA28" s="214"/>
      <c r="AB28" s="214"/>
      <c r="AC28" s="214"/>
      <c r="AD28" s="214"/>
      <c r="AE28" s="214"/>
      <c r="AF28" s="214"/>
      <c r="AG28" s="214" t="s">
        <v>319</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
      <c r="A29" s="221"/>
      <c r="B29" s="222"/>
      <c r="C29" s="249" t="s">
        <v>549</v>
      </c>
      <c r="D29" s="225"/>
      <c r="E29" s="226">
        <v>4.4800000000000004</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222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49" t="s">
        <v>550</v>
      </c>
      <c r="D30" s="225"/>
      <c r="E30" s="226">
        <v>0.51839999999999997</v>
      </c>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222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ht="22.5" outlineLevel="1" x14ac:dyDescent="0.2">
      <c r="A31" s="235">
        <v>5</v>
      </c>
      <c r="B31" s="236" t="s">
        <v>551</v>
      </c>
      <c r="C31" s="246" t="s">
        <v>943</v>
      </c>
      <c r="D31" s="237" t="s">
        <v>342</v>
      </c>
      <c r="E31" s="238">
        <v>2</v>
      </c>
      <c r="F31" s="239"/>
      <c r="G31" s="240">
        <f>ROUND(E31*F31,2)</f>
        <v>0</v>
      </c>
      <c r="H31" s="239"/>
      <c r="I31" s="240">
        <f>ROUND(E31*H31,2)</f>
        <v>0</v>
      </c>
      <c r="J31" s="239"/>
      <c r="K31" s="240">
        <f>ROUND(E31*J31,2)</f>
        <v>0</v>
      </c>
      <c r="L31" s="240">
        <v>12</v>
      </c>
      <c r="M31" s="240">
        <f>G31*(1+L31/100)</f>
        <v>0</v>
      </c>
      <c r="N31" s="238">
        <v>0</v>
      </c>
      <c r="O31" s="238">
        <f>ROUND(E31*N31,2)</f>
        <v>0</v>
      </c>
      <c r="P31" s="238">
        <v>0</v>
      </c>
      <c r="Q31" s="238">
        <f>ROUND(E31*P31,2)</f>
        <v>0</v>
      </c>
      <c r="R31" s="240"/>
      <c r="S31" s="240" t="s">
        <v>229</v>
      </c>
      <c r="T31" s="241" t="s">
        <v>208</v>
      </c>
      <c r="U31" s="224">
        <v>0</v>
      </c>
      <c r="V31" s="224">
        <f>ROUND(E31*U31,2)</f>
        <v>0</v>
      </c>
      <c r="W31" s="224"/>
      <c r="X31" s="224" t="s">
        <v>238</v>
      </c>
      <c r="Y31" s="224" t="s">
        <v>210</v>
      </c>
      <c r="Z31" s="214"/>
      <c r="AA31" s="214"/>
      <c r="AB31" s="214"/>
      <c r="AC31" s="214"/>
      <c r="AD31" s="214"/>
      <c r="AE31" s="214"/>
      <c r="AF31" s="214"/>
      <c r="AG31" s="214" t="s">
        <v>319</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21"/>
      <c r="B32" s="222"/>
      <c r="C32" s="247" t="s">
        <v>553</v>
      </c>
      <c r="D32" s="242"/>
      <c r="E32" s="242"/>
      <c r="F32" s="242"/>
      <c r="G32" s="242"/>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213</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48" t="s">
        <v>554</v>
      </c>
      <c r="D33" s="243"/>
      <c r="E33" s="243"/>
      <c r="F33" s="243"/>
      <c r="G33" s="243"/>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213</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48" t="s">
        <v>555</v>
      </c>
      <c r="D34" s="243"/>
      <c r="E34" s="243"/>
      <c r="F34" s="243"/>
      <c r="G34" s="243"/>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213</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48" t="s">
        <v>556</v>
      </c>
      <c r="D35" s="243"/>
      <c r="E35" s="243"/>
      <c r="F35" s="243"/>
      <c r="G35" s="243"/>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213</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48" t="s">
        <v>557</v>
      </c>
      <c r="D36" s="243"/>
      <c r="E36" s="243"/>
      <c r="F36" s="243"/>
      <c r="G36" s="243"/>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213</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48" t="s">
        <v>558</v>
      </c>
      <c r="D37" s="243"/>
      <c r="E37" s="243"/>
      <c r="F37" s="243"/>
      <c r="G37" s="243"/>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213</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48" t="s">
        <v>529</v>
      </c>
      <c r="D38" s="243"/>
      <c r="E38" s="243"/>
      <c r="F38" s="243"/>
      <c r="G38" s="243"/>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213</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2" x14ac:dyDescent="0.2">
      <c r="A39" s="221"/>
      <c r="B39" s="222"/>
      <c r="C39" s="249" t="s">
        <v>559</v>
      </c>
      <c r="D39" s="225"/>
      <c r="E39" s="226">
        <v>2</v>
      </c>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222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ht="22.5" outlineLevel="3" x14ac:dyDescent="0.2">
      <c r="A40" s="221"/>
      <c r="B40" s="222"/>
      <c r="C40" s="249" t="s">
        <v>560</v>
      </c>
      <c r="D40" s="225"/>
      <c r="E40" s="226"/>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222</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49" t="s">
        <v>561</v>
      </c>
      <c r="D41" s="225"/>
      <c r="E41" s="226"/>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222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49" t="s">
        <v>562</v>
      </c>
      <c r="D42" s="225"/>
      <c r="E42" s="226"/>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222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ht="22.5" outlineLevel="1" x14ac:dyDescent="0.2">
      <c r="A43" s="235">
        <v>6</v>
      </c>
      <c r="B43" s="236" t="s">
        <v>563</v>
      </c>
      <c r="C43" s="246" t="s">
        <v>944</v>
      </c>
      <c r="D43" s="237" t="s">
        <v>342</v>
      </c>
      <c r="E43" s="238">
        <v>2</v>
      </c>
      <c r="F43" s="239"/>
      <c r="G43" s="240">
        <f>ROUND(E43*F43,2)</f>
        <v>0</v>
      </c>
      <c r="H43" s="239"/>
      <c r="I43" s="240">
        <f>ROUND(E43*H43,2)</f>
        <v>0</v>
      </c>
      <c r="J43" s="239"/>
      <c r="K43" s="240">
        <f>ROUND(E43*J43,2)</f>
        <v>0</v>
      </c>
      <c r="L43" s="240">
        <v>12</v>
      </c>
      <c r="M43" s="240">
        <f>G43*(1+L43/100)</f>
        <v>0</v>
      </c>
      <c r="N43" s="238">
        <v>0</v>
      </c>
      <c r="O43" s="238">
        <f>ROUND(E43*N43,2)</f>
        <v>0</v>
      </c>
      <c r="P43" s="238">
        <v>0</v>
      </c>
      <c r="Q43" s="238">
        <f>ROUND(E43*P43,2)</f>
        <v>0</v>
      </c>
      <c r="R43" s="240"/>
      <c r="S43" s="240" t="s">
        <v>229</v>
      </c>
      <c r="T43" s="241" t="s">
        <v>208</v>
      </c>
      <c r="U43" s="224">
        <v>0</v>
      </c>
      <c r="V43" s="224">
        <f>ROUND(E43*U43,2)</f>
        <v>0</v>
      </c>
      <c r="W43" s="224"/>
      <c r="X43" s="224" t="s">
        <v>238</v>
      </c>
      <c r="Y43" s="224" t="s">
        <v>210</v>
      </c>
      <c r="Z43" s="214"/>
      <c r="AA43" s="214"/>
      <c r="AB43" s="214"/>
      <c r="AC43" s="214"/>
      <c r="AD43" s="214"/>
      <c r="AE43" s="214"/>
      <c r="AF43" s="214"/>
      <c r="AG43" s="214" t="s">
        <v>319</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47" t="s">
        <v>553</v>
      </c>
      <c r="D44" s="242"/>
      <c r="E44" s="242"/>
      <c r="F44" s="242"/>
      <c r="G44" s="242"/>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213</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48" t="s">
        <v>554</v>
      </c>
      <c r="D45" s="243"/>
      <c r="E45" s="243"/>
      <c r="F45" s="243"/>
      <c r="G45" s="243"/>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213</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48" t="s">
        <v>555</v>
      </c>
      <c r="D46" s="243"/>
      <c r="E46" s="243"/>
      <c r="F46" s="243"/>
      <c r="G46" s="243"/>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213</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48" t="s">
        <v>556</v>
      </c>
      <c r="D47" s="243"/>
      <c r="E47" s="243"/>
      <c r="F47" s="243"/>
      <c r="G47" s="243"/>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213</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48" t="s">
        <v>557</v>
      </c>
      <c r="D48" s="243"/>
      <c r="E48" s="243"/>
      <c r="F48" s="243"/>
      <c r="G48" s="243"/>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213</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48" t="s">
        <v>558</v>
      </c>
      <c r="D49" s="243"/>
      <c r="E49" s="243"/>
      <c r="F49" s="243"/>
      <c r="G49" s="243"/>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213</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48" t="s">
        <v>529</v>
      </c>
      <c r="D50" s="243"/>
      <c r="E50" s="243"/>
      <c r="F50" s="243"/>
      <c r="G50" s="243"/>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213</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2" x14ac:dyDescent="0.2">
      <c r="A51" s="221"/>
      <c r="B51" s="222"/>
      <c r="C51" s="249" t="s">
        <v>559</v>
      </c>
      <c r="D51" s="225"/>
      <c r="E51" s="226">
        <v>2</v>
      </c>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222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ht="22.5" outlineLevel="3" x14ac:dyDescent="0.2">
      <c r="A52" s="221"/>
      <c r="B52" s="222"/>
      <c r="C52" s="249" t="s">
        <v>560</v>
      </c>
      <c r="D52" s="225"/>
      <c r="E52" s="226"/>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222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49" t="s">
        <v>561</v>
      </c>
      <c r="D53" s="225"/>
      <c r="E53" s="226"/>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222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49" t="s">
        <v>562</v>
      </c>
      <c r="D54" s="225"/>
      <c r="E54" s="226"/>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222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ht="22.5" outlineLevel="1" x14ac:dyDescent="0.2">
      <c r="A55" s="235">
        <v>7</v>
      </c>
      <c r="B55" s="236" t="s">
        <v>566</v>
      </c>
      <c r="C55" s="246" t="s">
        <v>945</v>
      </c>
      <c r="D55" s="237" t="s">
        <v>342</v>
      </c>
      <c r="E55" s="238">
        <v>1</v>
      </c>
      <c r="F55" s="239"/>
      <c r="G55" s="240">
        <f>ROUND(E55*F55,2)</f>
        <v>0</v>
      </c>
      <c r="H55" s="239"/>
      <c r="I55" s="240">
        <f>ROUND(E55*H55,2)</f>
        <v>0</v>
      </c>
      <c r="J55" s="239"/>
      <c r="K55" s="240">
        <f>ROUND(E55*J55,2)</f>
        <v>0</v>
      </c>
      <c r="L55" s="240">
        <v>12</v>
      </c>
      <c r="M55" s="240">
        <f>G55*(1+L55/100)</f>
        <v>0</v>
      </c>
      <c r="N55" s="238">
        <v>0</v>
      </c>
      <c r="O55" s="238">
        <f>ROUND(E55*N55,2)</f>
        <v>0</v>
      </c>
      <c r="P55" s="238">
        <v>0</v>
      </c>
      <c r="Q55" s="238">
        <f>ROUND(E55*P55,2)</f>
        <v>0</v>
      </c>
      <c r="R55" s="240"/>
      <c r="S55" s="240" t="s">
        <v>229</v>
      </c>
      <c r="T55" s="241" t="s">
        <v>208</v>
      </c>
      <c r="U55" s="224">
        <v>0</v>
      </c>
      <c r="V55" s="224">
        <f>ROUND(E55*U55,2)</f>
        <v>0</v>
      </c>
      <c r="W55" s="224"/>
      <c r="X55" s="224" t="s">
        <v>238</v>
      </c>
      <c r="Y55" s="224" t="s">
        <v>210</v>
      </c>
      <c r="Z55" s="214"/>
      <c r="AA55" s="214"/>
      <c r="AB55" s="214"/>
      <c r="AC55" s="214"/>
      <c r="AD55" s="214"/>
      <c r="AE55" s="214"/>
      <c r="AF55" s="214"/>
      <c r="AG55" s="214" t="s">
        <v>319</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2" x14ac:dyDescent="0.2">
      <c r="A56" s="221"/>
      <c r="B56" s="222"/>
      <c r="C56" s="247" t="s">
        <v>553</v>
      </c>
      <c r="D56" s="242"/>
      <c r="E56" s="242"/>
      <c r="F56" s="242"/>
      <c r="G56" s="242"/>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213</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48" t="s">
        <v>554</v>
      </c>
      <c r="D57" s="243"/>
      <c r="E57" s="243"/>
      <c r="F57" s="243"/>
      <c r="G57" s="243"/>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213</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48" t="s">
        <v>555</v>
      </c>
      <c r="D58" s="243"/>
      <c r="E58" s="243"/>
      <c r="F58" s="243"/>
      <c r="G58" s="243"/>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213</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48" t="s">
        <v>556</v>
      </c>
      <c r="D59" s="243"/>
      <c r="E59" s="243"/>
      <c r="F59" s="243"/>
      <c r="G59" s="243"/>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213</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48" t="s">
        <v>557</v>
      </c>
      <c r="D60" s="243"/>
      <c r="E60" s="243"/>
      <c r="F60" s="243"/>
      <c r="G60" s="243"/>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213</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48" t="s">
        <v>558</v>
      </c>
      <c r="D61" s="243"/>
      <c r="E61" s="243"/>
      <c r="F61" s="243"/>
      <c r="G61" s="243"/>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213</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48" t="s">
        <v>529</v>
      </c>
      <c r="D62" s="243"/>
      <c r="E62" s="243"/>
      <c r="F62" s="243"/>
      <c r="G62" s="243"/>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213</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2" x14ac:dyDescent="0.2">
      <c r="A63" s="221"/>
      <c r="B63" s="222"/>
      <c r="C63" s="249" t="s">
        <v>568</v>
      </c>
      <c r="D63" s="225"/>
      <c r="E63" s="226">
        <v>1</v>
      </c>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222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ht="22.5" outlineLevel="3" x14ac:dyDescent="0.2">
      <c r="A64" s="221"/>
      <c r="B64" s="222"/>
      <c r="C64" s="249" t="s">
        <v>560</v>
      </c>
      <c r="D64" s="225"/>
      <c r="E64" s="226"/>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222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49" t="s">
        <v>561</v>
      </c>
      <c r="D65" s="225"/>
      <c r="E65" s="226"/>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222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49" t="s">
        <v>562</v>
      </c>
      <c r="D66" s="225"/>
      <c r="E66" s="226"/>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222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ht="22.5" outlineLevel="1" x14ac:dyDescent="0.2">
      <c r="A67" s="235">
        <v>8</v>
      </c>
      <c r="B67" s="236" t="s">
        <v>569</v>
      </c>
      <c r="C67" s="246" t="s">
        <v>946</v>
      </c>
      <c r="D67" s="237" t="s">
        <v>342</v>
      </c>
      <c r="E67" s="238">
        <v>2</v>
      </c>
      <c r="F67" s="239"/>
      <c r="G67" s="240">
        <f>ROUND(E67*F67,2)</f>
        <v>0</v>
      </c>
      <c r="H67" s="239"/>
      <c r="I67" s="240">
        <f>ROUND(E67*H67,2)</f>
        <v>0</v>
      </c>
      <c r="J67" s="239"/>
      <c r="K67" s="240">
        <f>ROUND(E67*J67,2)</f>
        <v>0</v>
      </c>
      <c r="L67" s="240">
        <v>12</v>
      </c>
      <c r="M67" s="240">
        <f>G67*(1+L67/100)</f>
        <v>0</v>
      </c>
      <c r="N67" s="238">
        <v>0</v>
      </c>
      <c r="O67" s="238">
        <f>ROUND(E67*N67,2)</f>
        <v>0</v>
      </c>
      <c r="P67" s="238">
        <v>0</v>
      </c>
      <c r="Q67" s="238">
        <f>ROUND(E67*P67,2)</f>
        <v>0</v>
      </c>
      <c r="R67" s="240"/>
      <c r="S67" s="240" t="s">
        <v>229</v>
      </c>
      <c r="T67" s="241" t="s">
        <v>208</v>
      </c>
      <c r="U67" s="224">
        <v>0</v>
      </c>
      <c r="V67" s="224">
        <f>ROUND(E67*U67,2)</f>
        <v>0</v>
      </c>
      <c r="W67" s="224"/>
      <c r="X67" s="224" t="s">
        <v>238</v>
      </c>
      <c r="Y67" s="224" t="s">
        <v>210</v>
      </c>
      <c r="Z67" s="214"/>
      <c r="AA67" s="214"/>
      <c r="AB67" s="214"/>
      <c r="AC67" s="214"/>
      <c r="AD67" s="214"/>
      <c r="AE67" s="214"/>
      <c r="AF67" s="214"/>
      <c r="AG67" s="214" t="s">
        <v>319</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2" x14ac:dyDescent="0.2">
      <c r="A68" s="221"/>
      <c r="B68" s="222"/>
      <c r="C68" s="247" t="s">
        <v>553</v>
      </c>
      <c r="D68" s="242"/>
      <c r="E68" s="242"/>
      <c r="F68" s="242"/>
      <c r="G68" s="242"/>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213</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48" t="s">
        <v>554</v>
      </c>
      <c r="D69" s="243"/>
      <c r="E69" s="243"/>
      <c r="F69" s="243"/>
      <c r="G69" s="243"/>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213</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48" t="s">
        <v>555</v>
      </c>
      <c r="D70" s="243"/>
      <c r="E70" s="243"/>
      <c r="F70" s="243"/>
      <c r="G70" s="243"/>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213</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48" t="s">
        <v>556</v>
      </c>
      <c r="D71" s="243"/>
      <c r="E71" s="243"/>
      <c r="F71" s="243"/>
      <c r="G71" s="243"/>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213</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48" t="s">
        <v>557</v>
      </c>
      <c r="D72" s="243"/>
      <c r="E72" s="243"/>
      <c r="F72" s="243"/>
      <c r="G72" s="243"/>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213</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48" t="s">
        <v>558</v>
      </c>
      <c r="D73" s="243"/>
      <c r="E73" s="243"/>
      <c r="F73" s="243"/>
      <c r="G73" s="243"/>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213</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48" t="s">
        <v>529</v>
      </c>
      <c r="D74" s="243"/>
      <c r="E74" s="243"/>
      <c r="F74" s="243"/>
      <c r="G74" s="243"/>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213</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2" x14ac:dyDescent="0.2">
      <c r="A75" s="221"/>
      <c r="B75" s="222"/>
      <c r="C75" s="249" t="s">
        <v>559</v>
      </c>
      <c r="D75" s="225"/>
      <c r="E75" s="226">
        <v>2</v>
      </c>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222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ht="22.5" outlineLevel="3" x14ac:dyDescent="0.2">
      <c r="A76" s="221"/>
      <c r="B76" s="222"/>
      <c r="C76" s="249" t="s">
        <v>560</v>
      </c>
      <c r="D76" s="225"/>
      <c r="E76" s="226"/>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222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49" t="s">
        <v>561</v>
      </c>
      <c r="D77" s="225"/>
      <c r="E77" s="226"/>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222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49" t="s">
        <v>562</v>
      </c>
      <c r="D78" s="225"/>
      <c r="E78" s="226"/>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222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ht="22.5" outlineLevel="1" x14ac:dyDescent="0.2">
      <c r="A79" s="235">
        <v>9</v>
      </c>
      <c r="B79" s="236" t="s">
        <v>571</v>
      </c>
      <c r="C79" s="246" t="s">
        <v>947</v>
      </c>
      <c r="D79" s="237" t="s">
        <v>342</v>
      </c>
      <c r="E79" s="238">
        <v>24</v>
      </c>
      <c r="F79" s="239"/>
      <c r="G79" s="240">
        <f>ROUND(E79*F79,2)</f>
        <v>0</v>
      </c>
      <c r="H79" s="239"/>
      <c r="I79" s="240">
        <f>ROUND(E79*H79,2)</f>
        <v>0</v>
      </c>
      <c r="J79" s="239"/>
      <c r="K79" s="240">
        <f>ROUND(E79*J79,2)</f>
        <v>0</v>
      </c>
      <c r="L79" s="240">
        <v>12</v>
      </c>
      <c r="M79" s="240">
        <f>G79*(1+L79/100)</f>
        <v>0</v>
      </c>
      <c r="N79" s="238">
        <v>0</v>
      </c>
      <c r="O79" s="238">
        <f>ROUND(E79*N79,2)</f>
        <v>0</v>
      </c>
      <c r="P79" s="238">
        <v>0</v>
      </c>
      <c r="Q79" s="238">
        <f>ROUND(E79*P79,2)</f>
        <v>0</v>
      </c>
      <c r="R79" s="240"/>
      <c r="S79" s="240" t="s">
        <v>229</v>
      </c>
      <c r="T79" s="241" t="s">
        <v>208</v>
      </c>
      <c r="U79" s="224">
        <v>0</v>
      </c>
      <c r="V79" s="224">
        <f>ROUND(E79*U79,2)</f>
        <v>0</v>
      </c>
      <c r="W79" s="224"/>
      <c r="X79" s="224" t="s">
        <v>238</v>
      </c>
      <c r="Y79" s="224" t="s">
        <v>210</v>
      </c>
      <c r="Z79" s="214"/>
      <c r="AA79" s="214"/>
      <c r="AB79" s="214"/>
      <c r="AC79" s="214"/>
      <c r="AD79" s="214"/>
      <c r="AE79" s="214"/>
      <c r="AF79" s="214"/>
      <c r="AG79" s="214" t="s">
        <v>319</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2" x14ac:dyDescent="0.2">
      <c r="A80" s="221"/>
      <c r="B80" s="222"/>
      <c r="C80" s="247" t="s">
        <v>573</v>
      </c>
      <c r="D80" s="242"/>
      <c r="E80" s="242"/>
      <c r="F80" s="242"/>
      <c r="G80" s="242"/>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213</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48" t="s">
        <v>574</v>
      </c>
      <c r="D81" s="243"/>
      <c r="E81" s="243"/>
      <c r="F81" s="243"/>
      <c r="G81" s="243"/>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213</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48" t="s">
        <v>555</v>
      </c>
      <c r="D82" s="243"/>
      <c r="E82" s="243"/>
      <c r="F82" s="243"/>
      <c r="G82" s="243"/>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213</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48" t="s">
        <v>575</v>
      </c>
      <c r="D83" s="243"/>
      <c r="E83" s="243"/>
      <c r="F83" s="243"/>
      <c r="G83" s="243"/>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213</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48" t="s">
        <v>576</v>
      </c>
      <c r="D84" s="243"/>
      <c r="E84" s="243"/>
      <c r="F84" s="243"/>
      <c r="G84" s="243"/>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213</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48" t="s">
        <v>558</v>
      </c>
      <c r="D85" s="243"/>
      <c r="E85" s="243"/>
      <c r="F85" s="243"/>
      <c r="G85" s="243"/>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213</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48" t="s">
        <v>529</v>
      </c>
      <c r="D86" s="243"/>
      <c r="E86" s="243"/>
      <c r="F86" s="243"/>
      <c r="G86" s="243"/>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213</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2" x14ac:dyDescent="0.2">
      <c r="A87" s="221"/>
      <c r="B87" s="222"/>
      <c r="C87" s="249" t="s">
        <v>736</v>
      </c>
      <c r="D87" s="225"/>
      <c r="E87" s="226">
        <v>24</v>
      </c>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222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ht="22.5" outlineLevel="3" x14ac:dyDescent="0.2">
      <c r="A88" s="221"/>
      <c r="B88" s="222"/>
      <c r="C88" s="249" t="s">
        <v>560</v>
      </c>
      <c r="D88" s="225"/>
      <c r="E88" s="226"/>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222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49" t="s">
        <v>561</v>
      </c>
      <c r="D89" s="225"/>
      <c r="E89" s="226"/>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222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49" t="s">
        <v>562</v>
      </c>
      <c r="D90" s="225"/>
      <c r="E90" s="226"/>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222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ht="22.5" outlineLevel="1" x14ac:dyDescent="0.2">
      <c r="A91" s="235">
        <v>10</v>
      </c>
      <c r="B91" s="236" t="s">
        <v>578</v>
      </c>
      <c r="C91" s="246" t="s">
        <v>948</v>
      </c>
      <c r="D91" s="237" t="s">
        <v>342</v>
      </c>
      <c r="E91" s="238">
        <v>5</v>
      </c>
      <c r="F91" s="239"/>
      <c r="G91" s="240">
        <f>ROUND(E91*F91,2)</f>
        <v>0</v>
      </c>
      <c r="H91" s="239"/>
      <c r="I91" s="240">
        <f>ROUND(E91*H91,2)</f>
        <v>0</v>
      </c>
      <c r="J91" s="239"/>
      <c r="K91" s="240">
        <f>ROUND(E91*J91,2)</f>
        <v>0</v>
      </c>
      <c r="L91" s="240">
        <v>12</v>
      </c>
      <c r="M91" s="240">
        <f>G91*(1+L91/100)</f>
        <v>0</v>
      </c>
      <c r="N91" s="238">
        <v>0</v>
      </c>
      <c r="O91" s="238">
        <f>ROUND(E91*N91,2)</f>
        <v>0</v>
      </c>
      <c r="P91" s="238">
        <v>0</v>
      </c>
      <c r="Q91" s="238">
        <f>ROUND(E91*P91,2)</f>
        <v>0</v>
      </c>
      <c r="R91" s="240"/>
      <c r="S91" s="240" t="s">
        <v>229</v>
      </c>
      <c r="T91" s="241" t="s">
        <v>208</v>
      </c>
      <c r="U91" s="224">
        <v>0</v>
      </c>
      <c r="V91" s="224">
        <f>ROUND(E91*U91,2)</f>
        <v>0</v>
      </c>
      <c r="W91" s="224"/>
      <c r="X91" s="224" t="s">
        <v>238</v>
      </c>
      <c r="Y91" s="224" t="s">
        <v>210</v>
      </c>
      <c r="Z91" s="214"/>
      <c r="AA91" s="214"/>
      <c r="AB91" s="214"/>
      <c r="AC91" s="214"/>
      <c r="AD91" s="214"/>
      <c r="AE91" s="214"/>
      <c r="AF91" s="214"/>
      <c r="AG91" s="214" t="s">
        <v>319</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2" x14ac:dyDescent="0.2">
      <c r="A92" s="221"/>
      <c r="B92" s="222"/>
      <c r="C92" s="247" t="s">
        <v>580</v>
      </c>
      <c r="D92" s="242"/>
      <c r="E92" s="242"/>
      <c r="F92" s="242"/>
      <c r="G92" s="242"/>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213</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48" t="s">
        <v>574</v>
      </c>
      <c r="D93" s="243"/>
      <c r="E93" s="243"/>
      <c r="F93" s="243"/>
      <c r="G93" s="243"/>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213</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48" t="s">
        <v>555</v>
      </c>
      <c r="D94" s="243"/>
      <c r="E94" s="243"/>
      <c r="F94" s="243"/>
      <c r="G94" s="243"/>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213</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48" t="s">
        <v>581</v>
      </c>
      <c r="D95" s="243"/>
      <c r="E95" s="243"/>
      <c r="F95" s="243"/>
      <c r="G95" s="243"/>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213</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48" t="s">
        <v>582</v>
      </c>
      <c r="D96" s="243"/>
      <c r="E96" s="243"/>
      <c r="F96" s="243"/>
      <c r="G96" s="243"/>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213</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48" t="s">
        <v>558</v>
      </c>
      <c r="D97" s="243"/>
      <c r="E97" s="243"/>
      <c r="F97" s="243"/>
      <c r="G97" s="243"/>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213</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48" t="s">
        <v>529</v>
      </c>
      <c r="D98" s="243"/>
      <c r="E98" s="243"/>
      <c r="F98" s="243"/>
      <c r="G98" s="243"/>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213</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2" x14ac:dyDescent="0.2">
      <c r="A99" s="221"/>
      <c r="B99" s="222"/>
      <c r="C99" s="249" t="s">
        <v>583</v>
      </c>
      <c r="D99" s="225"/>
      <c r="E99" s="226">
        <v>5</v>
      </c>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222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ht="22.5" outlineLevel="3" x14ac:dyDescent="0.2">
      <c r="A100" s="221"/>
      <c r="B100" s="222"/>
      <c r="C100" s="249" t="s">
        <v>560</v>
      </c>
      <c r="D100" s="225"/>
      <c r="E100" s="226"/>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222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49" t="s">
        <v>561</v>
      </c>
      <c r="D101" s="225"/>
      <c r="E101" s="226"/>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222</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49" t="s">
        <v>562</v>
      </c>
      <c r="D102" s="225"/>
      <c r="E102" s="226"/>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222</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ht="22.5" outlineLevel="1" x14ac:dyDescent="0.2">
      <c r="A103" s="235">
        <v>11</v>
      </c>
      <c r="B103" s="236" t="s">
        <v>584</v>
      </c>
      <c r="C103" s="246" t="s">
        <v>949</v>
      </c>
      <c r="D103" s="237" t="s">
        <v>342</v>
      </c>
      <c r="E103" s="238">
        <v>4</v>
      </c>
      <c r="F103" s="239"/>
      <c r="G103" s="240">
        <f>ROUND(E103*F103,2)</f>
        <v>0</v>
      </c>
      <c r="H103" s="239"/>
      <c r="I103" s="240">
        <f>ROUND(E103*H103,2)</f>
        <v>0</v>
      </c>
      <c r="J103" s="239"/>
      <c r="K103" s="240">
        <f>ROUND(E103*J103,2)</f>
        <v>0</v>
      </c>
      <c r="L103" s="240">
        <v>12</v>
      </c>
      <c r="M103" s="240">
        <f>G103*(1+L103/100)</f>
        <v>0</v>
      </c>
      <c r="N103" s="238">
        <v>0</v>
      </c>
      <c r="O103" s="238">
        <f>ROUND(E103*N103,2)</f>
        <v>0</v>
      </c>
      <c r="P103" s="238">
        <v>0</v>
      </c>
      <c r="Q103" s="238">
        <f>ROUND(E103*P103,2)</f>
        <v>0</v>
      </c>
      <c r="R103" s="240"/>
      <c r="S103" s="240" t="s">
        <v>229</v>
      </c>
      <c r="T103" s="241" t="s">
        <v>208</v>
      </c>
      <c r="U103" s="224">
        <v>0</v>
      </c>
      <c r="V103" s="224">
        <f>ROUND(E103*U103,2)</f>
        <v>0</v>
      </c>
      <c r="W103" s="224"/>
      <c r="X103" s="224" t="s">
        <v>238</v>
      </c>
      <c r="Y103" s="224" t="s">
        <v>210</v>
      </c>
      <c r="Z103" s="214"/>
      <c r="AA103" s="214"/>
      <c r="AB103" s="214"/>
      <c r="AC103" s="214"/>
      <c r="AD103" s="214"/>
      <c r="AE103" s="214"/>
      <c r="AF103" s="214"/>
      <c r="AG103" s="214" t="s">
        <v>319</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2" x14ac:dyDescent="0.2">
      <c r="A104" s="221"/>
      <c r="B104" s="222"/>
      <c r="C104" s="247" t="s">
        <v>580</v>
      </c>
      <c r="D104" s="242"/>
      <c r="E104" s="242"/>
      <c r="F104" s="242"/>
      <c r="G104" s="242"/>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213</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48" t="s">
        <v>586</v>
      </c>
      <c r="D105" s="243"/>
      <c r="E105" s="243"/>
      <c r="F105" s="243"/>
      <c r="G105" s="243"/>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213</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48" t="s">
        <v>555</v>
      </c>
      <c r="D106" s="243"/>
      <c r="E106" s="243"/>
      <c r="F106" s="243"/>
      <c r="G106" s="243"/>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213</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48" t="s">
        <v>581</v>
      </c>
      <c r="D107" s="243"/>
      <c r="E107" s="243"/>
      <c r="F107" s="243"/>
      <c r="G107" s="243"/>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213</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48" t="s">
        <v>587</v>
      </c>
      <c r="D108" s="243"/>
      <c r="E108" s="243"/>
      <c r="F108" s="243"/>
      <c r="G108" s="243"/>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213</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48" t="s">
        <v>558</v>
      </c>
      <c r="D109" s="243"/>
      <c r="E109" s="243"/>
      <c r="F109" s="243"/>
      <c r="G109" s="243"/>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213</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48" t="s">
        <v>529</v>
      </c>
      <c r="D110" s="243"/>
      <c r="E110" s="243"/>
      <c r="F110" s="243"/>
      <c r="G110" s="243"/>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213</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2" x14ac:dyDescent="0.2">
      <c r="A111" s="221"/>
      <c r="B111" s="222"/>
      <c r="C111" s="249" t="s">
        <v>588</v>
      </c>
      <c r="D111" s="225"/>
      <c r="E111" s="226">
        <v>4</v>
      </c>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222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ht="22.5" outlineLevel="3" x14ac:dyDescent="0.2">
      <c r="A112" s="221"/>
      <c r="B112" s="222"/>
      <c r="C112" s="249" t="s">
        <v>560</v>
      </c>
      <c r="D112" s="225"/>
      <c r="E112" s="226"/>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222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49" t="s">
        <v>561</v>
      </c>
      <c r="D113" s="225"/>
      <c r="E113" s="226"/>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222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49" t="s">
        <v>562</v>
      </c>
      <c r="D114" s="225"/>
      <c r="E114" s="226"/>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222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ht="22.5" outlineLevel="1" x14ac:dyDescent="0.2">
      <c r="A115" s="235">
        <v>12</v>
      </c>
      <c r="B115" s="236" t="s">
        <v>589</v>
      </c>
      <c r="C115" s="246" t="s">
        <v>950</v>
      </c>
      <c r="D115" s="237" t="s">
        <v>342</v>
      </c>
      <c r="E115" s="238">
        <v>12</v>
      </c>
      <c r="F115" s="239"/>
      <c r="G115" s="240">
        <f>ROUND(E115*F115,2)</f>
        <v>0</v>
      </c>
      <c r="H115" s="239"/>
      <c r="I115" s="240">
        <f>ROUND(E115*H115,2)</f>
        <v>0</v>
      </c>
      <c r="J115" s="239"/>
      <c r="K115" s="240">
        <f>ROUND(E115*J115,2)</f>
        <v>0</v>
      </c>
      <c r="L115" s="240">
        <v>12</v>
      </c>
      <c r="M115" s="240">
        <f>G115*(1+L115/100)</f>
        <v>0</v>
      </c>
      <c r="N115" s="238">
        <v>0</v>
      </c>
      <c r="O115" s="238">
        <f>ROUND(E115*N115,2)</f>
        <v>0</v>
      </c>
      <c r="P115" s="238">
        <v>0</v>
      </c>
      <c r="Q115" s="238">
        <f>ROUND(E115*P115,2)</f>
        <v>0</v>
      </c>
      <c r="R115" s="240"/>
      <c r="S115" s="240" t="s">
        <v>229</v>
      </c>
      <c r="T115" s="241" t="s">
        <v>208</v>
      </c>
      <c r="U115" s="224">
        <v>0</v>
      </c>
      <c r="V115" s="224">
        <f>ROUND(E115*U115,2)</f>
        <v>0</v>
      </c>
      <c r="W115" s="224"/>
      <c r="X115" s="224" t="s">
        <v>238</v>
      </c>
      <c r="Y115" s="224" t="s">
        <v>210</v>
      </c>
      <c r="Z115" s="214"/>
      <c r="AA115" s="214"/>
      <c r="AB115" s="214"/>
      <c r="AC115" s="214"/>
      <c r="AD115" s="214"/>
      <c r="AE115" s="214"/>
      <c r="AF115" s="214"/>
      <c r="AG115" s="214" t="s">
        <v>319</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2" x14ac:dyDescent="0.2">
      <c r="A116" s="221"/>
      <c r="B116" s="222"/>
      <c r="C116" s="247" t="s">
        <v>591</v>
      </c>
      <c r="D116" s="242"/>
      <c r="E116" s="242"/>
      <c r="F116" s="242"/>
      <c r="G116" s="242"/>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213</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48" t="s">
        <v>574</v>
      </c>
      <c r="D117" s="243"/>
      <c r="E117" s="243"/>
      <c r="F117" s="243"/>
      <c r="G117" s="243"/>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213</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48" t="s">
        <v>555</v>
      </c>
      <c r="D118" s="243"/>
      <c r="E118" s="243"/>
      <c r="F118" s="243"/>
      <c r="G118" s="243"/>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213</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48" t="s">
        <v>575</v>
      </c>
      <c r="D119" s="243"/>
      <c r="E119" s="243"/>
      <c r="F119" s="243"/>
      <c r="G119" s="243"/>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213</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48" t="s">
        <v>576</v>
      </c>
      <c r="D120" s="243"/>
      <c r="E120" s="243"/>
      <c r="F120" s="243"/>
      <c r="G120" s="243"/>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213</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48" t="s">
        <v>592</v>
      </c>
      <c r="D121" s="243"/>
      <c r="E121" s="243"/>
      <c r="F121" s="243"/>
      <c r="G121" s="243"/>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213</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48" t="s">
        <v>558</v>
      </c>
      <c r="D122" s="243"/>
      <c r="E122" s="243"/>
      <c r="F122" s="243"/>
      <c r="G122" s="243"/>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213</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48" t="s">
        <v>529</v>
      </c>
      <c r="D123" s="243"/>
      <c r="E123" s="243"/>
      <c r="F123" s="243"/>
      <c r="G123" s="243"/>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213</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2" x14ac:dyDescent="0.2">
      <c r="A124" s="221"/>
      <c r="B124" s="222"/>
      <c r="C124" s="249" t="s">
        <v>596</v>
      </c>
      <c r="D124" s="225"/>
      <c r="E124" s="226">
        <v>12</v>
      </c>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222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ht="22.5" outlineLevel="3" x14ac:dyDescent="0.2">
      <c r="A125" s="221"/>
      <c r="B125" s="222"/>
      <c r="C125" s="249" t="s">
        <v>560</v>
      </c>
      <c r="D125" s="225"/>
      <c r="E125" s="226"/>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222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49" t="s">
        <v>561</v>
      </c>
      <c r="D126" s="225"/>
      <c r="E126" s="226"/>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222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49" t="s">
        <v>562</v>
      </c>
      <c r="D127" s="225"/>
      <c r="E127" s="226"/>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222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ht="22.5" outlineLevel="1" x14ac:dyDescent="0.2">
      <c r="A128" s="235">
        <v>13</v>
      </c>
      <c r="B128" s="236" t="s">
        <v>594</v>
      </c>
      <c r="C128" s="246" t="s">
        <v>951</v>
      </c>
      <c r="D128" s="237" t="s">
        <v>342</v>
      </c>
      <c r="E128" s="238">
        <v>6</v>
      </c>
      <c r="F128" s="239"/>
      <c r="G128" s="240">
        <f>ROUND(E128*F128,2)</f>
        <v>0</v>
      </c>
      <c r="H128" s="239"/>
      <c r="I128" s="240">
        <f>ROUND(E128*H128,2)</f>
        <v>0</v>
      </c>
      <c r="J128" s="239"/>
      <c r="K128" s="240">
        <f>ROUND(E128*J128,2)</f>
        <v>0</v>
      </c>
      <c r="L128" s="240">
        <v>12</v>
      </c>
      <c r="M128" s="240">
        <f>G128*(1+L128/100)</f>
        <v>0</v>
      </c>
      <c r="N128" s="238">
        <v>0</v>
      </c>
      <c r="O128" s="238">
        <f>ROUND(E128*N128,2)</f>
        <v>0</v>
      </c>
      <c r="P128" s="238">
        <v>0</v>
      </c>
      <c r="Q128" s="238">
        <f>ROUND(E128*P128,2)</f>
        <v>0</v>
      </c>
      <c r="R128" s="240"/>
      <c r="S128" s="240" t="s">
        <v>229</v>
      </c>
      <c r="T128" s="241" t="s">
        <v>208</v>
      </c>
      <c r="U128" s="224">
        <v>0</v>
      </c>
      <c r="V128" s="224">
        <f>ROUND(E128*U128,2)</f>
        <v>0</v>
      </c>
      <c r="W128" s="224"/>
      <c r="X128" s="224" t="s">
        <v>238</v>
      </c>
      <c r="Y128" s="224" t="s">
        <v>210</v>
      </c>
      <c r="Z128" s="214"/>
      <c r="AA128" s="214"/>
      <c r="AB128" s="214"/>
      <c r="AC128" s="214"/>
      <c r="AD128" s="214"/>
      <c r="AE128" s="214"/>
      <c r="AF128" s="214"/>
      <c r="AG128" s="214" t="s">
        <v>319</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
      <c r="A129" s="221"/>
      <c r="B129" s="222"/>
      <c r="C129" s="247" t="s">
        <v>573</v>
      </c>
      <c r="D129" s="242"/>
      <c r="E129" s="242"/>
      <c r="F129" s="242"/>
      <c r="G129" s="242"/>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213</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48" t="s">
        <v>574</v>
      </c>
      <c r="D130" s="243"/>
      <c r="E130" s="243"/>
      <c r="F130" s="243"/>
      <c r="G130" s="243"/>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213</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48" t="s">
        <v>555</v>
      </c>
      <c r="D131" s="243"/>
      <c r="E131" s="243"/>
      <c r="F131" s="243"/>
      <c r="G131" s="243"/>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213</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48" t="s">
        <v>575</v>
      </c>
      <c r="D132" s="243"/>
      <c r="E132" s="243"/>
      <c r="F132" s="243"/>
      <c r="G132" s="243"/>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213</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48" t="s">
        <v>576</v>
      </c>
      <c r="D133" s="243"/>
      <c r="E133" s="243"/>
      <c r="F133" s="243"/>
      <c r="G133" s="243"/>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213</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48" t="s">
        <v>558</v>
      </c>
      <c r="D134" s="243"/>
      <c r="E134" s="243"/>
      <c r="F134" s="243"/>
      <c r="G134" s="243"/>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213</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48" t="s">
        <v>529</v>
      </c>
      <c r="D135" s="243"/>
      <c r="E135" s="243"/>
      <c r="F135" s="243"/>
      <c r="G135" s="243"/>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213</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2" x14ac:dyDescent="0.2">
      <c r="A136" s="221"/>
      <c r="B136" s="222"/>
      <c r="C136" s="249" t="s">
        <v>593</v>
      </c>
      <c r="D136" s="225"/>
      <c r="E136" s="226">
        <v>6</v>
      </c>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222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ht="22.5" outlineLevel="3" x14ac:dyDescent="0.2">
      <c r="A137" s="221"/>
      <c r="B137" s="222"/>
      <c r="C137" s="249" t="s">
        <v>560</v>
      </c>
      <c r="D137" s="225"/>
      <c r="E137" s="226"/>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222</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49" t="s">
        <v>561</v>
      </c>
      <c r="D138" s="225"/>
      <c r="E138" s="226"/>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222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49" t="s">
        <v>562</v>
      </c>
      <c r="D139" s="225"/>
      <c r="E139" s="226"/>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222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ht="22.5" outlineLevel="1" x14ac:dyDescent="0.2">
      <c r="A140" s="235">
        <v>14</v>
      </c>
      <c r="B140" s="236" t="s">
        <v>597</v>
      </c>
      <c r="C140" s="246" t="s">
        <v>952</v>
      </c>
      <c r="D140" s="237" t="s">
        <v>342</v>
      </c>
      <c r="E140" s="238">
        <v>6</v>
      </c>
      <c r="F140" s="239"/>
      <c r="G140" s="240">
        <f>ROUND(E140*F140,2)</f>
        <v>0</v>
      </c>
      <c r="H140" s="239"/>
      <c r="I140" s="240">
        <f>ROUND(E140*H140,2)</f>
        <v>0</v>
      </c>
      <c r="J140" s="239"/>
      <c r="K140" s="240">
        <f>ROUND(E140*J140,2)</f>
        <v>0</v>
      </c>
      <c r="L140" s="240">
        <v>12</v>
      </c>
      <c r="M140" s="240">
        <f>G140*(1+L140/100)</f>
        <v>0</v>
      </c>
      <c r="N140" s="238">
        <v>0</v>
      </c>
      <c r="O140" s="238">
        <f>ROUND(E140*N140,2)</f>
        <v>0</v>
      </c>
      <c r="P140" s="238">
        <v>0</v>
      </c>
      <c r="Q140" s="238">
        <f>ROUND(E140*P140,2)</f>
        <v>0</v>
      </c>
      <c r="R140" s="240"/>
      <c r="S140" s="240" t="s">
        <v>229</v>
      </c>
      <c r="T140" s="241" t="s">
        <v>208</v>
      </c>
      <c r="U140" s="224">
        <v>0</v>
      </c>
      <c r="V140" s="224">
        <f>ROUND(E140*U140,2)</f>
        <v>0</v>
      </c>
      <c r="W140" s="224"/>
      <c r="X140" s="224" t="s">
        <v>238</v>
      </c>
      <c r="Y140" s="224" t="s">
        <v>210</v>
      </c>
      <c r="Z140" s="214"/>
      <c r="AA140" s="214"/>
      <c r="AB140" s="214"/>
      <c r="AC140" s="214"/>
      <c r="AD140" s="214"/>
      <c r="AE140" s="214"/>
      <c r="AF140" s="214"/>
      <c r="AG140" s="214" t="s">
        <v>319</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2" x14ac:dyDescent="0.2">
      <c r="A141" s="221"/>
      <c r="B141" s="222"/>
      <c r="C141" s="247" t="s">
        <v>573</v>
      </c>
      <c r="D141" s="242"/>
      <c r="E141" s="242"/>
      <c r="F141" s="242"/>
      <c r="G141" s="242"/>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213</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48" t="s">
        <v>574</v>
      </c>
      <c r="D142" s="243"/>
      <c r="E142" s="243"/>
      <c r="F142" s="243"/>
      <c r="G142" s="243"/>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213</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48" t="s">
        <v>555</v>
      </c>
      <c r="D143" s="243"/>
      <c r="E143" s="243"/>
      <c r="F143" s="243"/>
      <c r="G143" s="243"/>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213</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48" t="s">
        <v>575</v>
      </c>
      <c r="D144" s="243"/>
      <c r="E144" s="243"/>
      <c r="F144" s="243"/>
      <c r="G144" s="243"/>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213</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48" t="s">
        <v>576</v>
      </c>
      <c r="D145" s="243"/>
      <c r="E145" s="243"/>
      <c r="F145" s="243"/>
      <c r="G145" s="243"/>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213</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48" t="s">
        <v>558</v>
      </c>
      <c r="D146" s="243"/>
      <c r="E146" s="243"/>
      <c r="F146" s="243"/>
      <c r="G146" s="243"/>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213</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48" t="s">
        <v>529</v>
      </c>
      <c r="D147" s="243"/>
      <c r="E147" s="243"/>
      <c r="F147" s="243"/>
      <c r="G147" s="243"/>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213</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2" x14ac:dyDescent="0.2">
      <c r="A148" s="221"/>
      <c r="B148" s="222"/>
      <c r="C148" s="249" t="s">
        <v>593</v>
      </c>
      <c r="D148" s="225"/>
      <c r="E148" s="226">
        <v>6</v>
      </c>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222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ht="22.5" outlineLevel="3" x14ac:dyDescent="0.2">
      <c r="A149" s="221"/>
      <c r="B149" s="222"/>
      <c r="C149" s="249" t="s">
        <v>560</v>
      </c>
      <c r="D149" s="225"/>
      <c r="E149" s="226"/>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222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49" t="s">
        <v>561</v>
      </c>
      <c r="D150" s="225"/>
      <c r="E150" s="226"/>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222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49" t="s">
        <v>562</v>
      </c>
      <c r="D151" s="225"/>
      <c r="E151" s="226"/>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222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ht="22.5" outlineLevel="1" x14ac:dyDescent="0.2">
      <c r="A152" s="235">
        <v>15</v>
      </c>
      <c r="B152" s="236" t="s">
        <v>599</v>
      </c>
      <c r="C152" s="246" t="s">
        <v>953</v>
      </c>
      <c r="D152" s="237" t="s">
        <v>342</v>
      </c>
      <c r="E152" s="238">
        <v>6</v>
      </c>
      <c r="F152" s="239"/>
      <c r="G152" s="240">
        <f>ROUND(E152*F152,2)</f>
        <v>0</v>
      </c>
      <c r="H152" s="239"/>
      <c r="I152" s="240">
        <f>ROUND(E152*H152,2)</f>
        <v>0</v>
      </c>
      <c r="J152" s="239"/>
      <c r="K152" s="240">
        <f>ROUND(E152*J152,2)</f>
        <v>0</v>
      </c>
      <c r="L152" s="240">
        <v>12</v>
      </c>
      <c r="M152" s="240">
        <f>G152*(1+L152/100)</f>
        <v>0</v>
      </c>
      <c r="N152" s="238">
        <v>0</v>
      </c>
      <c r="O152" s="238">
        <f>ROUND(E152*N152,2)</f>
        <v>0</v>
      </c>
      <c r="P152" s="238">
        <v>0</v>
      </c>
      <c r="Q152" s="238">
        <f>ROUND(E152*P152,2)</f>
        <v>0</v>
      </c>
      <c r="R152" s="240"/>
      <c r="S152" s="240" t="s">
        <v>229</v>
      </c>
      <c r="T152" s="241" t="s">
        <v>208</v>
      </c>
      <c r="U152" s="224">
        <v>0</v>
      </c>
      <c r="V152" s="224">
        <f>ROUND(E152*U152,2)</f>
        <v>0</v>
      </c>
      <c r="W152" s="224"/>
      <c r="X152" s="224" t="s">
        <v>238</v>
      </c>
      <c r="Y152" s="224" t="s">
        <v>210</v>
      </c>
      <c r="Z152" s="214"/>
      <c r="AA152" s="214"/>
      <c r="AB152" s="214"/>
      <c r="AC152" s="214"/>
      <c r="AD152" s="214"/>
      <c r="AE152" s="214"/>
      <c r="AF152" s="214"/>
      <c r="AG152" s="214" t="s">
        <v>319</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2" x14ac:dyDescent="0.2">
      <c r="A153" s="221"/>
      <c r="B153" s="222"/>
      <c r="C153" s="247" t="s">
        <v>591</v>
      </c>
      <c r="D153" s="242"/>
      <c r="E153" s="242"/>
      <c r="F153" s="242"/>
      <c r="G153" s="242"/>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213</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48" t="s">
        <v>574</v>
      </c>
      <c r="D154" s="243"/>
      <c r="E154" s="243"/>
      <c r="F154" s="243"/>
      <c r="G154" s="243"/>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213</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48" t="s">
        <v>555</v>
      </c>
      <c r="D155" s="243"/>
      <c r="E155" s="243"/>
      <c r="F155" s="243"/>
      <c r="G155" s="243"/>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213</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48" t="s">
        <v>575</v>
      </c>
      <c r="D156" s="243"/>
      <c r="E156" s="243"/>
      <c r="F156" s="243"/>
      <c r="G156" s="243"/>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213</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48" t="s">
        <v>576</v>
      </c>
      <c r="D157" s="243"/>
      <c r="E157" s="243"/>
      <c r="F157" s="243"/>
      <c r="G157" s="243"/>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213</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48" t="s">
        <v>592</v>
      </c>
      <c r="D158" s="243"/>
      <c r="E158" s="243"/>
      <c r="F158" s="243"/>
      <c r="G158" s="243"/>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213</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48" t="s">
        <v>558</v>
      </c>
      <c r="D159" s="243"/>
      <c r="E159" s="243"/>
      <c r="F159" s="243"/>
      <c r="G159" s="243"/>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213</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48" t="s">
        <v>529</v>
      </c>
      <c r="D160" s="243"/>
      <c r="E160" s="243"/>
      <c r="F160" s="243"/>
      <c r="G160" s="243"/>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213</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2" x14ac:dyDescent="0.2">
      <c r="A161" s="221"/>
      <c r="B161" s="222"/>
      <c r="C161" s="249" t="s">
        <v>593</v>
      </c>
      <c r="D161" s="225"/>
      <c r="E161" s="226">
        <v>6</v>
      </c>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222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ht="22.5" outlineLevel="3" x14ac:dyDescent="0.2">
      <c r="A162" s="221"/>
      <c r="B162" s="222"/>
      <c r="C162" s="249" t="s">
        <v>560</v>
      </c>
      <c r="D162" s="225"/>
      <c r="E162" s="226"/>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222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49" t="s">
        <v>561</v>
      </c>
      <c r="D163" s="225"/>
      <c r="E163" s="226"/>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222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49" t="s">
        <v>562</v>
      </c>
      <c r="D164" s="225"/>
      <c r="E164" s="226"/>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222</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ht="22.5" outlineLevel="1" x14ac:dyDescent="0.2">
      <c r="A165" s="235">
        <v>16</v>
      </c>
      <c r="B165" s="236" t="s">
        <v>601</v>
      </c>
      <c r="C165" s="246" t="s">
        <v>744</v>
      </c>
      <c r="D165" s="237" t="s">
        <v>342</v>
      </c>
      <c r="E165" s="238">
        <v>6</v>
      </c>
      <c r="F165" s="239"/>
      <c r="G165" s="240">
        <f>ROUND(E165*F165,2)</f>
        <v>0</v>
      </c>
      <c r="H165" s="239"/>
      <c r="I165" s="240">
        <f>ROUND(E165*H165,2)</f>
        <v>0</v>
      </c>
      <c r="J165" s="239"/>
      <c r="K165" s="240">
        <f>ROUND(E165*J165,2)</f>
        <v>0</v>
      </c>
      <c r="L165" s="240">
        <v>12</v>
      </c>
      <c r="M165" s="240">
        <f>G165*(1+L165/100)</f>
        <v>0</v>
      </c>
      <c r="N165" s="238">
        <v>0</v>
      </c>
      <c r="O165" s="238">
        <f>ROUND(E165*N165,2)</f>
        <v>0</v>
      </c>
      <c r="P165" s="238">
        <v>0</v>
      </c>
      <c r="Q165" s="238">
        <f>ROUND(E165*P165,2)</f>
        <v>0</v>
      </c>
      <c r="R165" s="240"/>
      <c r="S165" s="240" t="s">
        <v>229</v>
      </c>
      <c r="T165" s="241" t="s">
        <v>208</v>
      </c>
      <c r="U165" s="224">
        <v>0</v>
      </c>
      <c r="V165" s="224">
        <f>ROUND(E165*U165,2)</f>
        <v>0</v>
      </c>
      <c r="W165" s="224"/>
      <c r="X165" s="224" t="s">
        <v>238</v>
      </c>
      <c r="Y165" s="224" t="s">
        <v>210</v>
      </c>
      <c r="Z165" s="214"/>
      <c r="AA165" s="214"/>
      <c r="AB165" s="214"/>
      <c r="AC165" s="214"/>
      <c r="AD165" s="214"/>
      <c r="AE165" s="214"/>
      <c r="AF165" s="214"/>
      <c r="AG165" s="214" t="s">
        <v>319</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2" x14ac:dyDescent="0.2">
      <c r="A166" s="221"/>
      <c r="B166" s="222"/>
      <c r="C166" s="247" t="s">
        <v>580</v>
      </c>
      <c r="D166" s="242"/>
      <c r="E166" s="242"/>
      <c r="F166" s="242"/>
      <c r="G166" s="242"/>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213</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
      <c r="A167" s="221"/>
      <c r="B167" s="222"/>
      <c r="C167" s="248" t="s">
        <v>603</v>
      </c>
      <c r="D167" s="243"/>
      <c r="E167" s="243"/>
      <c r="F167" s="243"/>
      <c r="G167" s="243"/>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213</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48" t="s">
        <v>555</v>
      </c>
      <c r="D168" s="243"/>
      <c r="E168" s="243"/>
      <c r="F168" s="243"/>
      <c r="G168" s="243"/>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213</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48" t="s">
        <v>604</v>
      </c>
      <c r="D169" s="243"/>
      <c r="E169" s="243"/>
      <c r="F169" s="243"/>
      <c r="G169" s="243"/>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213</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48" t="s">
        <v>558</v>
      </c>
      <c r="D170" s="243"/>
      <c r="E170" s="243"/>
      <c r="F170" s="243"/>
      <c r="G170" s="243"/>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213</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48" t="s">
        <v>529</v>
      </c>
      <c r="D171" s="243"/>
      <c r="E171" s="243"/>
      <c r="F171" s="243"/>
      <c r="G171" s="243"/>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213</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2" x14ac:dyDescent="0.2">
      <c r="A172" s="221"/>
      <c r="B172" s="222"/>
      <c r="C172" s="249" t="s">
        <v>605</v>
      </c>
      <c r="D172" s="225"/>
      <c r="E172" s="226">
        <v>6</v>
      </c>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222</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ht="22.5" outlineLevel="3" x14ac:dyDescent="0.2">
      <c r="A173" s="221"/>
      <c r="B173" s="222"/>
      <c r="C173" s="249" t="s">
        <v>560</v>
      </c>
      <c r="D173" s="225"/>
      <c r="E173" s="226"/>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222</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49" t="s">
        <v>561</v>
      </c>
      <c r="D174" s="225"/>
      <c r="E174" s="226"/>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222</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21"/>
      <c r="B175" s="222"/>
      <c r="C175" s="249" t="s">
        <v>562</v>
      </c>
      <c r="D175" s="225"/>
      <c r="E175" s="226"/>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222</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x14ac:dyDescent="0.2">
      <c r="A176" s="228" t="s">
        <v>202</v>
      </c>
      <c r="B176" s="229" t="s">
        <v>168</v>
      </c>
      <c r="C176" s="245" t="s">
        <v>169</v>
      </c>
      <c r="D176" s="230"/>
      <c r="E176" s="231"/>
      <c r="F176" s="232"/>
      <c r="G176" s="232">
        <f>SUMIF(AG177:AG190,"&lt;&gt;NOR",G177:G190)</f>
        <v>0</v>
      </c>
      <c r="H176" s="232"/>
      <c r="I176" s="232">
        <f>SUM(I177:I190)</f>
        <v>0</v>
      </c>
      <c r="J176" s="232"/>
      <c r="K176" s="232">
        <f>SUM(K177:K190)</f>
        <v>0</v>
      </c>
      <c r="L176" s="232"/>
      <c r="M176" s="232">
        <f>SUM(M177:M190)</f>
        <v>0</v>
      </c>
      <c r="N176" s="231"/>
      <c r="O176" s="231">
        <f>SUM(O177:O190)</f>
        <v>0</v>
      </c>
      <c r="P176" s="231"/>
      <c r="Q176" s="231">
        <f>SUM(Q177:Q190)</f>
        <v>0</v>
      </c>
      <c r="R176" s="232"/>
      <c r="S176" s="232"/>
      <c r="T176" s="233"/>
      <c r="U176" s="227"/>
      <c r="V176" s="227">
        <f>SUM(V177:V190)</f>
        <v>0</v>
      </c>
      <c r="W176" s="227"/>
      <c r="X176" s="227"/>
      <c r="Y176" s="227"/>
      <c r="AG176" t="s">
        <v>203</v>
      </c>
    </row>
    <row r="177" spans="1:60" ht="22.5" outlineLevel="1" x14ac:dyDescent="0.2">
      <c r="A177" s="235">
        <v>17</v>
      </c>
      <c r="B177" s="236" t="s">
        <v>810</v>
      </c>
      <c r="C177" s="246" t="s">
        <v>745</v>
      </c>
      <c r="D177" s="237" t="s">
        <v>342</v>
      </c>
      <c r="E177" s="238">
        <v>1</v>
      </c>
      <c r="F177" s="239"/>
      <c r="G177" s="240">
        <f>ROUND(E177*F177,2)</f>
        <v>0</v>
      </c>
      <c r="H177" s="239"/>
      <c r="I177" s="240">
        <f>ROUND(E177*H177,2)</f>
        <v>0</v>
      </c>
      <c r="J177" s="239"/>
      <c r="K177" s="240">
        <f>ROUND(E177*J177,2)</f>
        <v>0</v>
      </c>
      <c r="L177" s="240">
        <v>12</v>
      </c>
      <c r="M177" s="240">
        <f>G177*(1+L177/100)</f>
        <v>0</v>
      </c>
      <c r="N177" s="238">
        <v>0</v>
      </c>
      <c r="O177" s="238">
        <f>ROUND(E177*N177,2)</f>
        <v>0</v>
      </c>
      <c r="P177" s="238">
        <v>0</v>
      </c>
      <c r="Q177" s="238">
        <f>ROUND(E177*P177,2)</f>
        <v>0</v>
      </c>
      <c r="R177" s="240"/>
      <c r="S177" s="240" t="s">
        <v>229</v>
      </c>
      <c r="T177" s="241" t="s">
        <v>208</v>
      </c>
      <c r="U177" s="224">
        <v>0</v>
      </c>
      <c r="V177" s="224">
        <f>ROUND(E177*U177,2)</f>
        <v>0</v>
      </c>
      <c r="W177" s="224"/>
      <c r="X177" s="224" t="s">
        <v>238</v>
      </c>
      <c r="Y177" s="224" t="s">
        <v>210</v>
      </c>
      <c r="Z177" s="214"/>
      <c r="AA177" s="214"/>
      <c r="AB177" s="214"/>
      <c r="AC177" s="214"/>
      <c r="AD177" s="214"/>
      <c r="AE177" s="214"/>
      <c r="AF177" s="214"/>
      <c r="AG177" s="214" t="s">
        <v>319</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2" x14ac:dyDescent="0.2">
      <c r="A178" s="221"/>
      <c r="B178" s="222"/>
      <c r="C178" s="247" t="s">
        <v>610</v>
      </c>
      <c r="D178" s="242"/>
      <c r="E178" s="242"/>
      <c r="F178" s="242"/>
      <c r="G178" s="242"/>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213</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48" t="s">
        <v>611</v>
      </c>
      <c r="D179" s="243"/>
      <c r="E179" s="243"/>
      <c r="F179" s="243"/>
      <c r="G179" s="243"/>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213</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48" t="s">
        <v>612</v>
      </c>
      <c r="D180" s="243"/>
      <c r="E180" s="243"/>
      <c r="F180" s="243"/>
      <c r="G180" s="243"/>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213</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48" t="s">
        <v>613</v>
      </c>
      <c r="D181" s="243"/>
      <c r="E181" s="243"/>
      <c r="F181" s="243"/>
      <c r="G181" s="243"/>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213</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48" t="s">
        <v>614</v>
      </c>
      <c r="D182" s="243"/>
      <c r="E182" s="243"/>
      <c r="F182" s="243"/>
      <c r="G182" s="243"/>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213</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48" t="s">
        <v>615</v>
      </c>
      <c r="D183" s="243"/>
      <c r="E183" s="243"/>
      <c r="F183" s="243"/>
      <c r="G183" s="243"/>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213</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48" t="s">
        <v>616</v>
      </c>
      <c r="D184" s="243"/>
      <c r="E184" s="243"/>
      <c r="F184" s="243"/>
      <c r="G184" s="243"/>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213</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48" t="s">
        <v>618</v>
      </c>
      <c r="D185" s="243"/>
      <c r="E185" s="243"/>
      <c r="F185" s="243"/>
      <c r="G185" s="243"/>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213</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48" t="s">
        <v>529</v>
      </c>
      <c r="D186" s="243"/>
      <c r="E186" s="243"/>
      <c r="F186" s="243"/>
      <c r="G186" s="243"/>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213</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2" x14ac:dyDescent="0.2">
      <c r="A187" s="221"/>
      <c r="B187" s="222"/>
      <c r="C187" s="249" t="s">
        <v>617</v>
      </c>
      <c r="D187" s="225"/>
      <c r="E187" s="226">
        <v>1</v>
      </c>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222</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ht="22.5" outlineLevel="3" x14ac:dyDescent="0.2">
      <c r="A188" s="221"/>
      <c r="B188" s="222"/>
      <c r="C188" s="249" t="s">
        <v>560</v>
      </c>
      <c r="D188" s="225"/>
      <c r="E188" s="226"/>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222</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49" t="s">
        <v>561</v>
      </c>
      <c r="D189" s="225"/>
      <c r="E189" s="226"/>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222</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21"/>
      <c r="B190" s="222"/>
      <c r="C190" s="249" t="s">
        <v>562</v>
      </c>
      <c r="D190" s="225"/>
      <c r="E190" s="226"/>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222</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x14ac:dyDescent="0.2">
      <c r="A191" s="3"/>
      <c r="B191" s="4"/>
      <c r="C191" s="250"/>
      <c r="D191" s="6"/>
      <c r="E191" s="3"/>
      <c r="F191" s="3"/>
      <c r="G191" s="3"/>
      <c r="H191" s="3"/>
      <c r="I191" s="3"/>
      <c r="J191" s="3"/>
      <c r="K191" s="3"/>
      <c r="L191" s="3"/>
      <c r="M191" s="3"/>
      <c r="N191" s="3"/>
      <c r="O191" s="3"/>
      <c r="P191" s="3"/>
      <c r="Q191" s="3"/>
      <c r="R191" s="3"/>
      <c r="S191" s="3"/>
      <c r="T191" s="3"/>
      <c r="U191" s="3"/>
      <c r="V191" s="3"/>
      <c r="W191" s="3"/>
      <c r="X191" s="3"/>
      <c r="Y191" s="3"/>
      <c r="AE191">
        <v>12</v>
      </c>
      <c r="AF191">
        <v>21</v>
      </c>
      <c r="AG191" t="s">
        <v>188</v>
      </c>
    </row>
    <row r="192" spans="1:60" x14ac:dyDescent="0.2">
      <c r="A192" s="217"/>
      <c r="B192" s="218" t="s">
        <v>29</v>
      </c>
      <c r="C192" s="251"/>
      <c r="D192" s="219"/>
      <c r="E192" s="220"/>
      <c r="F192" s="220"/>
      <c r="G192" s="234">
        <f>G8+G21+G176</f>
        <v>0</v>
      </c>
      <c r="H192" s="3"/>
      <c r="I192" s="3"/>
      <c r="J192" s="3"/>
      <c r="K192" s="3"/>
      <c r="L192" s="3"/>
      <c r="M192" s="3"/>
      <c r="N192" s="3"/>
      <c r="O192" s="3"/>
      <c r="P192" s="3"/>
      <c r="Q192" s="3"/>
      <c r="R192" s="3"/>
      <c r="S192" s="3"/>
      <c r="T192" s="3"/>
      <c r="U192" s="3"/>
      <c r="V192" s="3"/>
      <c r="W192" s="3"/>
      <c r="X192" s="3"/>
      <c r="Y192" s="3"/>
      <c r="AE192">
        <f>SUMIF(L7:L190,AE191,G7:G190)</f>
        <v>0</v>
      </c>
      <c r="AF192">
        <f>SUMIF(L7:L190,AF191,G7:G190)</f>
        <v>0</v>
      </c>
      <c r="AG192" t="s">
        <v>230</v>
      </c>
    </row>
    <row r="193" spans="3:33" x14ac:dyDescent="0.2">
      <c r="C193" s="252"/>
      <c r="D193" s="10"/>
      <c r="AG193" t="s">
        <v>231</v>
      </c>
    </row>
    <row r="194" spans="3:33" x14ac:dyDescent="0.2">
      <c r="D194" s="10"/>
    </row>
    <row r="195" spans="3:33" x14ac:dyDescent="0.2">
      <c r="D195" s="10"/>
    </row>
    <row r="196" spans="3:33" x14ac:dyDescent="0.2">
      <c r="D196" s="10"/>
    </row>
    <row r="197" spans="3:33" x14ac:dyDescent="0.2">
      <c r="D197" s="10"/>
    </row>
    <row r="198" spans="3:33" x14ac:dyDescent="0.2">
      <c r="D198" s="10"/>
    </row>
    <row r="199" spans="3:33" x14ac:dyDescent="0.2">
      <c r="D199" s="10"/>
    </row>
    <row r="200" spans="3:33" x14ac:dyDescent="0.2">
      <c r="D200" s="10"/>
    </row>
    <row r="201" spans="3:33" x14ac:dyDescent="0.2">
      <c r="D201" s="10"/>
    </row>
    <row r="202" spans="3:33" x14ac:dyDescent="0.2">
      <c r="D202" s="10"/>
    </row>
    <row r="203" spans="3:33" x14ac:dyDescent="0.2">
      <c r="D203" s="10"/>
    </row>
    <row r="204" spans="3:33" x14ac:dyDescent="0.2">
      <c r="D204" s="10"/>
    </row>
    <row r="205" spans="3:33" x14ac:dyDescent="0.2">
      <c r="D205" s="10"/>
    </row>
    <row r="206" spans="3:33" x14ac:dyDescent="0.2">
      <c r="D206" s="10"/>
    </row>
    <row r="207" spans="3:33" x14ac:dyDescent="0.2">
      <c r="D207" s="10"/>
    </row>
    <row r="208" spans="3:33"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JOVZdwdYberkY8PuQ6YZTJPR7wf1zC4HiPc33yDOl9m97tIc1NHudXwJGwV8HNCwg/h8S/gRbVTLUElhzAOFQ==" saltValue="5oSac5FplqKTcmfhH7pYhQ==" spinCount="100000" sheet="1" formatRows="0"/>
  <mergeCells count="102">
    <mergeCell ref="C181:G181"/>
    <mergeCell ref="C182:G182"/>
    <mergeCell ref="C183:G183"/>
    <mergeCell ref="C184:G184"/>
    <mergeCell ref="C185:G185"/>
    <mergeCell ref="C186:G186"/>
    <mergeCell ref="C169:G169"/>
    <mergeCell ref="C170:G170"/>
    <mergeCell ref="C171:G171"/>
    <mergeCell ref="C178:G178"/>
    <mergeCell ref="C179:G179"/>
    <mergeCell ref="C180:G180"/>
    <mergeCell ref="C158:G158"/>
    <mergeCell ref="C159:G159"/>
    <mergeCell ref="C160:G160"/>
    <mergeCell ref="C166:G166"/>
    <mergeCell ref="C167:G167"/>
    <mergeCell ref="C168:G168"/>
    <mergeCell ref="C147:G147"/>
    <mergeCell ref="C153:G153"/>
    <mergeCell ref="C154:G154"/>
    <mergeCell ref="C155:G155"/>
    <mergeCell ref="C156:G156"/>
    <mergeCell ref="C157:G157"/>
    <mergeCell ref="C141:G141"/>
    <mergeCell ref="C142:G142"/>
    <mergeCell ref="C143:G143"/>
    <mergeCell ref="C144:G144"/>
    <mergeCell ref="C145:G145"/>
    <mergeCell ref="C146:G146"/>
    <mergeCell ref="C130:G130"/>
    <mergeCell ref="C131:G131"/>
    <mergeCell ref="C132:G132"/>
    <mergeCell ref="C133:G133"/>
    <mergeCell ref="C134:G134"/>
    <mergeCell ref="C135:G135"/>
    <mergeCell ref="C119:G119"/>
    <mergeCell ref="C120:G120"/>
    <mergeCell ref="C121:G121"/>
    <mergeCell ref="C122:G122"/>
    <mergeCell ref="C123:G123"/>
    <mergeCell ref="C129:G129"/>
    <mergeCell ref="C108:G108"/>
    <mergeCell ref="C109:G109"/>
    <mergeCell ref="C110:G110"/>
    <mergeCell ref="C116:G116"/>
    <mergeCell ref="C117:G117"/>
    <mergeCell ref="C118:G118"/>
    <mergeCell ref="C97:G97"/>
    <mergeCell ref="C98:G98"/>
    <mergeCell ref="C104:G104"/>
    <mergeCell ref="C105:G105"/>
    <mergeCell ref="C106:G106"/>
    <mergeCell ref="C107:G107"/>
    <mergeCell ref="C86:G86"/>
    <mergeCell ref="C92:G92"/>
    <mergeCell ref="C93:G93"/>
    <mergeCell ref="C94:G94"/>
    <mergeCell ref="C95:G95"/>
    <mergeCell ref="C96:G96"/>
    <mergeCell ref="C80:G80"/>
    <mergeCell ref="C81:G81"/>
    <mergeCell ref="C82:G82"/>
    <mergeCell ref="C83:G83"/>
    <mergeCell ref="C84:G84"/>
    <mergeCell ref="C85:G85"/>
    <mergeCell ref="C69:G69"/>
    <mergeCell ref="C70:G70"/>
    <mergeCell ref="C71:G71"/>
    <mergeCell ref="C72:G72"/>
    <mergeCell ref="C73:G73"/>
    <mergeCell ref="C74:G74"/>
    <mergeCell ref="C58:G58"/>
    <mergeCell ref="C59:G59"/>
    <mergeCell ref="C60:G60"/>
    <mergeCell ref="C61:G61"/>
    <mergeCell ref="C62:G62"/>
    <mergeCell ref="C68:G68"/>
    <mergeCell ref="C47:G47"/>
    <mergeCell ref="C48:G48"/>
    <mergeCell ref="C49:G49"/>
    <mergeCell ref="C50:G50"/>
    <mergeCell ref="C56:G56"/>
    <mergeCell ref="C57:G57"/>
    <mergeCell ref="C36:G36"/>
    <mergeCell ref="C37:G37"/>
    <mergeCell ref="C38:G38"/>
    <mergeCell ref="C44:G44"/>
    <mergeCell ref="C45:G45"/>
    <mergeCell ref="C46:G46"/>
    <mergeCell ref="C18:G18"/>
    <mergeCell ref="C19:G19"/>
    <mergeCell ref="C32:G32"/>
    <mergeCell ref="C33:G33"/>
    <mergeCell ref="C34:G34"/>
    <mergeCell ref="C35:G35"/>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232</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75</v>
      </c>
      <c r="C3" s="203" t="s">
        <v>76</v>
      </c>
      <c r="D3" s="201"/>
      <c r="E3" s="201"/>
      <c r="F3" s="201"/>
      <c r="G3" s="202"/>
      <c r="AC3" s="178" t="s">
        <v>176</v>
      </c>
      <c r="AG3" t="s">
        <v>178</v>
      </c>
    </row>
    <row r="4" spans="1:60" ht="24.95" customHeight="1" x14ac:dyDescent="0.2">
      <c r="A4" s="204" t="s">
        <v>9</v>
      </c>
      <c r="B4" s="205" t="s">
        <v>58</v>
      </c>
      <c r="C4" s="206" t="s">
        <v>66</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153</v>
      </c>
      <c r="C8" s="245" t="s">
        <v>154</v>
      </c>
      <c r="D8" s="230"/>
      <c r="E8" s="231"/>
      <c r="F8" s="232"/>
      <c r="G8" s="232">
        <f>SUMIF(AG9:AG90,"&lt;&gt;NOR",G9:G90)</f>
        <v>0</v>
      </c>
      <c r="H8" s="232"/>
      <c r="I8" s="232">
        <f>SUM(I9:I90)</f>
        <v>0</v>
      </c>
      <c r="J8" s="232"/>
      <c r="K8" s="232">
        <f>SUM(K9:K90)</f>
        <v>0</v>
      </c>
      <c r="L8" s="232"/>
      <c r="M8" s="232">
        <f>SUM(M9:M90)</f>
        <v>0</v>
      </c>
      <c r="N8" s="231"/>
      <c r="O8" s="231">
        <f>SUM(O9:O90)</f>
        <v>0</v>
      </c>
      <c r="P8" s="231"/>
      <c r="Q8" s="231">
        <f>SUM(Q9:Q90)</f>
        <v>16.689999999999998</v>
      </c>
      <c r="R8" s="232"/>
      <c r="S8" s="232"/>
      <c r="T8" s="233"/>
      <c r="U8" s="227"/>
      <c r="V8" s="227">
        <f>SUM(V9:V90)</f>
        <v>0</v>
      </c>
      <c r="W8" s="227"/>
      <c r="X8" s="227"/>
      <c r="Y8" s="227"/>
      <c r="AG8" t="s">
        <v>203</v>
      </c>
    </row>
    <row r="9" spans="1:60" outlineLevel="1" x14ac:dyDescent="0.2">
      <c r="A9" s="235">
        <v>1</v>
      </c>
      <c r="B9" s="236" t="s">
        <v>233</v>
      </c>
      <c r="C9" s="246" t="s">
        <v>234</v>
      </c>
      <c r="D9" s="237" t="s">
        <v>235</v>
      </c>
      <c r="E9" s="238">
        <v>14.4</v>
      </c>
      <c r="F9" s="239"/>
      <c r="G9" s="240">
        <f>ROUND(E9*F9,2)</f>
        <v>0</v>
      </c>
      <c r="H9" s="239"/>
      <c r="I9" s="240">
        <f>ROUND(E9*H9,2)</f>
        <v>0</v>
      </c>
      <c r="J9" s="239"/>
      <c r="K9" s="240">
        <f>ROUND(E9*J9,2)</f>
        <v>0</v>
      </c>
      <c r="L9" s="240">
        <v>12</v>
      </c>
      <c r="M9" s="240">
        <f>G9*(1+L9/100)</f>
        <v>0</v>
      </c>
      <c r="N9" s="238">
        <v>0</v>
      </c>
      <c r="O9" s="238">
        <f>ROUND(E9*N9,2)</f>
        <v>0</v>
      </c>
      <c r="P9" s="238">
        <v>0.15</v>
      </c>
      <c r="Q9" s="238">
        <f>ROUND(E9*P9,2)</f>
        <v>2.16</v>
      </c>
      <c r="R9" s="240"/>
      <c r="S9" s="240" t="s">
        <v>236</v>
      </c>
      <c r="T9" s="241" t="s">
        <v>237</v>
      </c>
      <c r="U9" s="224">
        <v>0</v>
      </c>
      <c r="V9" s="224">
        <f>ROUND(E9*U9,2)</f>
        <v>0</v>
      </c>
      <c r="W9" s="224"/>
      <c r="X9" s="224" t="s">
        <v>238</v>
      </c>
      <c r="Y9" s="224" t="s">
        <v>210</v>
      </c>
      <c r="Z9" s="214"/>
      <c r="AA9" s="214"/>
      <c r="AB9" s="214"/>
      <c r="AC9" s="214"/>
      <c r="AD9" s="214"/>
      <c r="AE9" s="214"/>
      <c r="AF9" s="214"/>
      <c r="AG9" s="214" t="s">
        <v>239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9" t="s">
        <v>240</v>
      </c>
      <c r="D10" s="225"/>
      <c r="E10" s="226"/>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222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49" t="s">
        <v>241</v>
      </c>
      <c r="D11" s="225"/>
      <c r="E11" s="226"/>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222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49" t="s">
        <v>242</v>
      </c>
      <c r="D12" s="225"/>
      <c r="E12" s="226"/>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49" t="s">
        <v>243</v>
      </c>
      <c r="D13" s="225"/>
      <c r="E13" s="226">
        <v>14.4</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35">
        <v>2</v>
      </c>
      <c r="B14" s="236" t="s">
        <v>244</v>
      </c>
      <c r="C14" s="246" t="s">
        <v>245</v>
      </c>
      <c r="D14" s="237" t="s">
        <v>235</v>
      </c>
      <c r="E14" s="238">
        <v>8.5920000000000005</v>
      </c>
      <c r="F14" s="239"/>
      <c r="G14" s="240">
        <f>ROUND(E14*F14,2)</f>
        <v>0</v>
      </c>
      <c r="H14" s="239"/>
      <c r="I14" s="240">
        <f>ROUND(E14*H14,2)</f>
        <v>0</v>
      </c>
      <c r="J14" s="239"/>
      <c r="K14" s="240">
        <f>ROUND(E14*J14,2)</f>
        <v>0</v>
      </c>
      <c r="L14" s="240">
        <v>12</v>
      </c>
      <c r="M14" s="240">
        <f>G14*(1+L14/100)</f>
        <v>0</v>
      </c>
      <c r="N14" s="238">
        <v>0</v>
      </c>
      <c r="O14" s="238">
        <f>ROUND(E14*N14,2)</f>
        <v>0</v>
      </c>
      <c r="P14" s="238">
        <v>4.1000000000000002E-2</v>
      </c>
      <c r="Q14" s="238">
        <f>ROUND(E14*P14,2)</f>
        <v>0.35</v>
      </c>
      <c r="R14" s="240"/>
      <c r="S14" s="240" t="s">
        <v>236</v>
      </c>
      <c r="T14" s="241" t="s">
        <v>237</v>
      </c>
      <c r="U14" s="224">
        <v>0</v>
      </c>
      <c r="V14" s="224">
        <f>ROUND(E14*U14,2)</f>
        <v>0</v>
      </c>
      <c r="W14" s="224"/>
      <c r="X14" s="224" t="s">
        <v>238</v>
      </c>
      <c r="Y14" s="224" t="s">
        <v>210</v>
      </c>
      <c r="Z14" s="214"/>
      <c r="AA14" s="214"/>
      <c r="AB14" s="214"/>
      <c r="AC14" s="214"/>
      <c r="AD14" s="214"/>
      <c r="AE14" s="214"/>
      <c r="AF14" s="214"/>
      <c r="AG14" s="214" t="s">
        <v>239</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49" t="s">
        <v>246</v>
      </c>
      <c r="D15" s="225"/>
      <c r="E15" s="226"/>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222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49" t="s">
        <v>359</v>
      </c>
      <c r="D16" s="225"/>
      <c r="E16" s="226"/>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49" t="s">
        <v>619</v>
      </c>
      <c r="D17" s="225"/>
      <c r="E17" s="226"/>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222</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49" t="s">
        <v>370</v>
      </c>
      <c r="D18" s="225"/>
      <c r="E18" s="226"/>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222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49" t="s">
        <v>256</v>
      </c>
      <c r="D19" s="225"/>
      <c r="E19" s="226"/>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222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49" t="s">
        <v>620</v>
      </c>
      <c r="D20" s="225"/>
      <c r="E20" s="226">
        <v>8.59</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222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35">
        <v>3</v>
      </c>
      <c r="B21" s="236" t="s">
        <v>258</v>
      </c>
      <c r="C21" s="246" t="s">
        <v>259</v>
      </c>
      <c r="D21" s="237" t="s">
        <v>235</v>
      </c>
      <c r="E21" s="238">
        <v>70.433000000000007</v>
      </c>
      <c r="F21" s="239"/>
      <c r="G21" s="240">
        <f>ROUND(E21*F21,2)</f>
        <v>0</v>
      </c>
      <c r="H21" s="239"/>
      <c r="I21" s="240">
        <f>ROUND(E21*H21,2)</f>
        <v>0</v>
      </c>
      <c r="J21" s="239"/>
      <c r="K21" s="240">
        <f>ROUND(E21*J21,2)</f>
        <v>0</v>
      </c>
      <c r="L21" s="240">
        <v>12</v>
      </c>
      <c r="M21" s="240">
        <f>G21*(1+L21/100)</f>
        <v>0</v>
      </c>
      <c r="N21" s="238">
        <v>0</v>
      </c>
      <c r="O21" s="238">
        <f>ROUND(E21*N21,2)</f>
        <v>0</v>
      </c>
      <c r="P21" s="238">
        <v>2.7E-2</v>
      </c>
      <c r="Q21" s="238">
        <f>ROUND(E21*P21,2)</f>
        <v>1.9</v>
      </c>
      <c r="R21" s="240"/>
      <c r="S21" s="240" t="s">
        <v>236</v>
      </c>
      <c r="T21" s="241" t="s">
        <v>237</v>
      </c>
      <c r="U21" s="224">
        <v>0</v>
      </c>
      <c r="V21" s="224">
        <f>ROUND(E21*U21,2)</f>
        <v>0</v>
      </c>
      <c r="W21" s="224"/>
      <c r="X21" s="224" t="s">
        <v>238</v>
      </c>
      <c r="Y21" s="224" t="s">
        <v>210</v>
      </c>
      <c r="Z21" s="214"/>
      <c r="AA21" s="214"/>
      <c r="AB21" s="214"/>
      <c r="AC21" s="214"/>
      <c r="AD21" s="214"/>
      <c r="AE21" s="214"/>
      <c r="AF21" s="214"/>
      <c r="AG21" s="214" t="s">
        <v>239</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49" t="s">
        <v>246</v>
      </c>
      <c r="D22" s="225"/>
      <c r="E22" s="226"/>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222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49" t="s">
        <v>363</v>
      </c>
      <c r="D23" s="225"/>
      <c r="E23" s="226"/>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222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49" t="s">
        <v>621</v>
      </c>
      <c r="D24" s="225"/>
      <c r="E24" s="226"/>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222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49" t="s">
        <v>649</v>
      </c>
      <c r="D25" s="225"/>
      <c r="E25" s="226"/>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222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49" t="s">
        <v>954</v>
      </c>
      <c r="D26" s="225"/>
      <c r="E26" s="226"/>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49" t="s">
        <v>955</v>
      </c>
      <c r="D27" s="225"/>
      <c r="E27" s="226"/>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222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49" t="s">
        <v>956</v>
      </c>
      <c r="D28" s="225"/>
      <c r="E28" s="226"/>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222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49" t="s">
        <v>957</v>
      </c>
      <c r="D29" s="225"/>
      <c r="E29" s="226">
        <v>70.430000000000007</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222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2.5" outlineLevel="1" x14ac:dyDescent="0.2">
      <c r="A30" s="235">
        <v>4</v>
      </c>
      <c r="B30" s="236" t="s">
        <v>269</v>
      </c>
      <c r="C30" s="246" t="s">
        <v>270</v>
      </c>
      <c r="D30" s="237" t="s">
        <v>235</v>
      </c>
      <c r="E30" s="238">
        <v>95.04</v>
      </c>
      <c r="F30" s="239"/>
      <c r="G30" s="240">
        <f>ROUND(E30*F30,2)</f>
        <v>0</v>
      </c>
      <c r="H30" s="239"/>
      <c r="I30" s="240">
        <f>ROUND(E30*H30,2)</f>
        <v>0</v>
      </c>
      <c r="J30" s="239"/>
      <c r="K30" s="240">
        <f>ROUND(E30*J30,2)</f>
        <v>0</v>
      </c>
      <c r="L30" s="240">
        <v>12</v>
      </c>
      <c r="M30" s="240">
        <f>G30*(1+L30/100)</f>
        <v>0</v>
      </c>
      <c r="N30" s="238">
        <v>0</v>
      </c>
      <c r="O30" s="238">
        <f>ROUND(E30*N30,2)</f>
        <v>0</v>
      </c>
      <c r="P30" s="238">
        <v>2.3E-2</v>
      </c>
      <c r="Q30" s="238">
        <f>ROUND(E30*P30,2)</f>
        <v>2.19</v>
      </c>
      <c r="R30" s="240"/>
      <c r="S30" s="240" t="s">
        <v>236</v>
      </c>
      <c r="T30" s="241" t="s">
        <v>237</v>
      </c>
      <c r="U30" s="224">
        <v>0</v>
      </c>
      <c r="V30" s="224">
        <f>ROUND(E30*U30,2)</f>
        <v>0</v>
      </c>
      <c r="W30" s="224"/>
      <c r="X30" s="224" t="s">
        <v>238</v>
      </c>
      <c r="Y30" s="224" t="s">
        <v>210</v>
      </c>
      <c r="Z30" s="214"/>
      <c r="AA30" s="214"/>
      <c r="AB30" s="214"/>
      <c r="AC30" s="214"/>
      <c r="AD30" s="214"/>
      <c r="AE30" s="214"/>
      <c r="AF30" s="214"/>
      <c r="AG30" s="214" t="s">
        <v>239</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49" t="s">
        <v>246</v>
      </c>
      <c r="D31" s="225"/>
      <c r="E31" s="226"/>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222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49" t="s">
        <v>367</v>
      </c>
      <c r="D32" s="225"/>
      <c r="E32" s="226"/>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222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49" t="s">
        <v>625</v>
      </c>
      <c r="D33" s="225"/>
      <c r="E33" s="226"/>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222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49" t="s">
        <v>367</v>
      </c>
      <c r="D34" s="225"/>
      <c r="E34" s="226"/>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222</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49" t="s">
        <v>273</v>
      </c>
      <c r="D35" s="225"/>
      <c r="E35" s="226"/>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222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49" t="s">
        <v>626</v>
      </c>
      <c r="D36" s="225"/>
      <c r="E36" s="226">
        <v>95.04</v>
      </c>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222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22.5" outlineLevel="1" x14ac:dyDescent="0.2">
      <c r="A37" s="235">
        <v>5</v>
      </c>
      <c r="B37" s="236" t="s">
        <v>275</v>
      </c>
      <c r="C37" s="246" t="s">
        <v>276</v>
      </c>
      <c r="D37" s="237" t="s">
        <v>235</v>
      </c>
      <c r="E37" s="238">
        <v>9.6470000000000002</v>
      </c>
      <c r="F37" s="239"/>
      <c r="G37" s="240">
        <f>ROUND(E37*F37,2)</f>
        <v>0</v>
      </c>
      <c r="H37" s="239"/>
      <c r="I37" s="240">
        <f>ROUND(E37*H37,2)</f>
        <v>0</v>
      </c>
      <c r="J37" s="239"/>
      <c r="K37" s="240">
        <f>ROUND(E37*J37,2)</f>
        <v>0</v>
      </c>
      <c r="L37" s="240">
        <v>12</v>
      </c>
      <c r="M37" s="240">
        <f>G37*(1+L37/100)</f>
        <v>0</v>
      </c>
      <c r="N37" s="238">
        <v>0</v>
      </c>
      <c r="O37" s="238">
        <f>ROUND(E37*N37,2)</f>
        <v>0</v>
      </c>
      <c r="P37" s="238">
        <v>6.3E-2</v>
      </c>
      <c r="Q37" s="238">
        <f>ROUND(E37*P37,2)</f>
        <v>0.61</v>
      </c>
      <c r="R37" s="240"/>
      <c r="S37" s="240" t="s">
        <v>236</v>
      </c>
      <c r="T37" s="241" t="s">
        <v>237</v>
      </c>
      <c r="U37" s="224">
        <v>0</v>
      </c>
      <c r="V37" s="224">
        <f>ROUND(E37*U37,2)</f>
        <v>0</v>
      </c>
      <c r="W37" s="224"/>
      <c r="X37" s="224" t="s">
        <v>238</v>
      </c>
      <c r="Y37" s="224" t="s">
        <v>210</v>
      </c>
      <c r="Z37" s="214"/>
      <c r="AA37" s="214"/>
      <c r="AB37" s="214"/>
      <c r="AC37" s="214"/>
      <c r="AD37" s="214"/>
      <c r="AE37" s="214"/>
      <c r="AF37" s="214"/>
      <c r="AG37" s="214" t="s">
        <v>239</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49" t="s">
        <v>277</v>
      </c>
      <c r="D38" s="225"/>
      <c r="E38" s="226"/>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222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49" t="s">
        <v>362</v>
      </c>
      <c r="D39" s="225"/>
      <c r="E39" s="226"/>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222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49" t="s">
        <v>279</v>
      </c>
      <c r="D40" s="225"/>
      <c r="E40" s="226"/>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222</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49" t="s">
        <v>955</v>
      </c>
      <c r="D41" s="225"/>
      <c r="E41" s="226"/>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222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49" t="s">
        <v>958</v>
      </c>
      <c r="D42" s="225"/>
      <c r="E42" s="226"/>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222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49" t="s">
        <v>959</v>
      </c>
      <c r="D43" s="225"/>
      <c r="E43" s="226">
        <v>9.65</v>
      </c>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222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ht="22.5" outlineLevel="1" x14ac:dyDescent="0.2">
      <c r="A44" s="235">
        <v>6</v>
      </c>
      <c r="B44" s="236" t="s">
        <v>281</v>
      </c>
      <c r="C44" s="246" t="s">
        <v>282</v>
      </c>
      <c r="D44" s="237" t="s">
        <v>235</v>
      </c>
      <c r="E44" s="238">
        <v>107.73399999999999</v>
      </c>
      <c r="F44" s="239"/>
      <c r="G44" s="240">
        <f>ROUND(E44*F44,2)</f>
        <v>0</v>
      </c>
      <c r="H44" s="239"/>
      <c r="I44" s="240">
        <f>ROUND(E44*H44,2)</f>
        <v>0</v>
      </c>
      <c r="J44" s="239"/>
      <c r="K44" s="240">
        <f>ROUND(E44*J44,2)</f>
        <v>0</v>
      </c>
      <c r="L44" s="240">
        <v>12</v>
      </c>
      <c r="M44" s="240">
        <f>G44*(1+L44/100)</f>
        <v>0</v>
      </c>
      <c r="N44" s="238">
        <v>0</v>
      </c>
      <c r="O44" s="238">
        <f>ROUND(E44*N44,2)</f>
        <v>0</v>
      </c>
      <c r="P44" s="238">
        <v>4.5999999999999999E-2</v>
      </c>
      <c r="Q44" s="238">
        <f>ROUND(E44*P44,2)</f>
        <v>4.96</v>
      </c>
      <c r="R44" s="240"/>
      <c r="S44" s="240" t="s">
        <v>236</v>
      </c>
      <c r="T44" s="241" t="s">
        <v>237</v>
      </c>
      <c r="U44" s="224">
        <v>0</v>
      </c>
      <c r="V44" s="224">
        <f>ROUND(E44*U44,2)</f>
        <v>0</v>
      </c>
      <c r="W44" s="224"/>
      <c r="X44" s="224" t="s">
        <v>238</v>
      </c>
      <c r="Y44" s="224" t="s">
        <v>210</v>
      </c>
      <c r="Z44" s="214"/>
      <c r="AA44" s="214"/>
      <c r="AB44" s="214"/>
      <c r="AC44" s="214"/>
      <c r="AD44" s="214"/>
      <c r="AE44" s="214"/>
      <c r="AF44" s="214"/>
      <c r="AG44" s="214" t="s">
        <v>239</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2" x14ac:dyDescent="0.2">
      <c r="A45" s="221"/>
      <c r="B45" s="222"/>
      <c r="C45" s="249" t="s">
        <v>283</v>
      </c>
      <c r="D45" s="225"/>
      <c r="E45" s="226"/>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222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49" t="s">
        <v>359</v>
      </c>
      <c r="D46" s="225"/>
      <c r="E46" s="226"/>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222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49" t="s">
        <v>960</v>
      </c>
      <c r="D47" s="225"/>
      <c r="E47" s="226"/>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222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49" t="s">
        <v>362</v>
      </c>
      <c r="D48" s="225"/>
      <c r="E48" s="226"/>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222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49" t="s">
        <v>288</v>
      </c>
      <c r="D49" s="225"/>
      <c r="E49" s="226"/>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222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49" t="s">
        <v>363</v>
      </c>
      <c r="D50" s="225"/>
      <c r="E50" s="226"/>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222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49" t="s">
        <v>757</v>
      </c>
      <c r="D51" s="225"/>
      <c r="E51" s="226"/>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222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49" t="s">
        <v>367</v>
      </c>
      <c r="D52" s="225"/>
      <c r="E52" s="226"/>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222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49" t="s">
        <v>759</v>
      </c>
      <c r="D53" s="225"/>
      <c r="E53" s="226"/>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222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49" t="s">
        <v>647</v>
      </c>
      <c r="D54" s="225"/>
      <c r="E54" s="226"/>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222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49" t="s">
        <v>880</v>
      </c>
      <c r="D55" s="225"/>
      <c r="E55" s="226"/>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222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49" t="s">
        <v>649</v>
      </c>
      <c r="D56" s="225"/>
      <c r="E56" s="226"/>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222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49" t="s">
        <v>961</v>
      </c>
      <c r="D57" s="225"/>
      <c r="E57" s="226"/>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222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49" t="s">
        <v>367</v>
      </c>
      <c r="D58" s="225"/>
      <c r="E58" s="226"/>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222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49" t="s">
        <v>760</v>
      </c>
      <c r="D59" s="225"/>
      <c r="E59" s="226"/>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222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49" t="s">
        <v>370</v>
      </c>
      <c r="D60" s="225"/>
      <c r="E60" s="226"/>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222</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49" t="s">
        <v>761</v>
      </c>
      <c r="D61" s="225"/>
      <c r="E61" s="226"/>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222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49" t="s">
        <v>955</v>
      </c>
      <c r="D62" s="225"/>
      <c r="E62" s="226"/>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222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49" t="s">
        <v>962</v>
      </c>
      <c r="D63" s="225"/>
      <c r="E63" s="226"/>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222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49" t="s">
        <v>241</v>
      </c>
      <c r="D64" s="225"/>
      <c r="E64" s="226"/>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222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49" t="s">
        <v>295</v>
      </c>
      <c r="D65" s="225"/>
      <c r="E65" s="226"/>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222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49" t="s">
        <v>963</v>
      </c>
      <c r="D66" s="225"/>
      <c r="E66" s="226">
        <v>107.73</v>
      </c>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222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ht="22.5" outlineLevel="1" x14ac:dyDescent="0.2">
      <c r="A67" s="235">
        <v>7</v>
      </c>
      <c r="B67" s="236" t="s">
        <v>297</v>
      </c>
      <c r="C67" s="246" t="s">
        <v>298</v>
      </c>
      <c r="D67" s="237" t="s">
        <v>235</v>
      </c>
      <c r="E67" s="238">
        <v>90.495999999999995</v>
      </c>
      <c r="F67" s="239"/>
      <c r="G67" s="240">
        <f>ROUND(E67*F67,2)</f>
        <v>0</v>
      </c>
      <c r="H67" s="239"/>
      <c r="I67" s="240">
        <f>ROUND(E67*H67,2)</f>
        <v>0</v>
      </c>
      <c r="J67" s="239"/>
      <c r="K67" s="240">
        <f>ROUND(E67*J67,2)</f>
        <v>0</v>
      </c>
      <c r="L67" s="240">
        <v>12</v>
      </c>
      <c r="M67" s="240">
        <f>G67*(1+L67/100)</f>
        <v>0</v>
      </c>
      <c r="N67" s="238">
        <v>0</v>
      </c>
      <c r="O67" s="238">
        <f>ROUND(E67*N67,2)</f>
        <v>0</v>
      </c>
      <c r="P67" s="238">
        <v>0.05</v>
      </c>
      <c r="Q67" s="238">
        <f>ROUND(E67*P67,2)</f>
        <v>4.5199999999999996</v>
      </c>
      <c r="R67" s="240"/>
      <c r="S67" s="240" t="s">
        <v>236</v>
      </c>
      <c r="T67" s="241" t="s">
        <v>237</v>
      </c>
      <c r="U67" s="224">
        <v>0</v>
      </c>
      <c r="V67" s="224">
        <f>ROUND(E67*U67,2)</f>
        <v>0</v>
      </c>
      <c r="W67" s="224"/>
      <c r="X67" s="224" t="s">
        <v>238</v>
      </c>
      <c r="Y67" s="224" t="s">
        <v>210</v>
      </c>
      <c r="Z67" s="214"/>
      <c r="AA67" s="214"/>
      <c r="AB67" s="214"/>
      <c r="AC67" s="214"/>
      <c r="AD67" s="214"/>
      <c r="AE67" s="214"/>
      <c r="AF67" s="214"/>
      <c r="AG67" s="214" t="s">
        <v>239</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2" x14ac:dyDescent="0.2">
      <c r="A68" s="221"/>
      <c r="B68" s="222"/>
      <c r="C68" s="249" t="s">
        <v>299</v>
      </c>
      <c r="D68" s="225"/>
      <c r="E68" s="226"/>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222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49" t="s">
        <v>359</v>
      </c>
      <c r="D69" s="225"/>
      <c r="E69" s="226"/>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222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49" t="s">
        <v>685</v>
      </c>
      <c r="D70" s="225"/>
      <c r="E70" s="226"/>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222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49" t="s">
        <v>362</v>
      </c>
      <c r="D71" s="225"/>
      <c r="E71" s="226"/>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222</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49" t="s">
        <v>304</v>
      </c>
      <c r="D72" s="225"/>
      <c r="E72" s="226"/>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222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49" t="s">
        <v>363</v>
      </c>
      <c r="D73" s="225"/>
      <c r="E73" s="226"/>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222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49" t="s">
        <v>642</v>
      </c>
      <c r="D74" s="225"/>
      <c r="E74" s="226"/>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222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49" t="s">
        <v>367</v>
      </c>
      <c r="D75" s="225"/>
      <c r="E75" s="226"/>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222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49" t="s">
        <v>646</v>
      </c>
      <c r="D76" s="225"/>
      <c r="E76" s="226"/>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222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49" t="s">
        <v>647</v>
      </c>
      <c r="D77" s="225"/>
      <c r="E77" s="226"/>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222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49" t="s">
        <v>648</v>
      </c>
      <c r="D78" s="225"/>
      <c r="E78" s="226"/>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222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49" t="s">
        <v>649</v>
      </c>
      <c r="D79" s="225"/>
      <c r="E79" s="226"/>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222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49" t="s">
        <v>964</v>
      </c>
      <c r="D80" s="225"/>
      <c r="E80" s="226"/>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222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49" t="s">
        <v>367</v>
      </c>
      <c r="D81" s="225"/>
      <c r="E81" s="226"/>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222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49" t="s">
        <v>306</v>
      </c>
      <c r="D82" s="225"/>
      <c r="E82" s="226"/>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222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49" t="s">
        <v>370</v>
      </c>
      <c r="D83" s="225"/>
      <c r="E83" s="226"/>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222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49" t="s">
        <v>309</v>
      </c>
      <c r="D84" s="225"/>
      <c r="E84" s="226"/>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222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49" t="s">
        <v>955</v>
      </c>
      <c r="D85" s="225"/>
      <c r="E85" s="226"/>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222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49" t="s">
        <v>965</v>
      </c>
      <c r="D86" s="225"/>
      <c r="E86" s="226"/>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222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49" t="s">
        <v>241</v>
      </c>
      <c r="D87" s="225"/>
      <c r="E87" s="226"/>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222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49" t="s">
        <v>651</v>
      </c>
      <c r="D88" s="225"/>
      <c r="E88" s="226"/>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222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49" t="s">
        <v>966</v>
      </c>
      <c r="D89" s="225"/>
      <c r="E89" s="226">
        <v>90.5</v>
      </c>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222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53">
        <v>8</v>
      </c>
      <c r="B90" s="254" t="s">
        <v>313</v>
      </c>
      <c r="C90" s="260" t="s">
        <v>314</v>
      </c>
      <c r="D90" s="255" t="s">
        <v>228</v>
      </c>
      <c r="E90" s="256">
        <v>1</v>
      </c>
      <c r="F90" s="257"/>
      <c r="G90" s="258">
        <f>ROUND(E90*F90,2)</f>
        <v>0</v>
      </c>
      <c r="H90" s="257"/>
      <c r="I90" s="258">
        <f>ROUND(E90*H90,2)</f>
        <v>0</v>
      </c>
      <c r="J90" s="257"/>
      <c r="K90" s="258">
        <f>ROUND(E90*J90,2)</f>
        <v>0</v>
      </c>
      <c r="L90" s="258">
        <v>12</v>
      </c>
      <c r="M90" s="258">
        <f>G90*(1+L90/100)</f>
        <v>0</v>
      </c>
      <c r="N90" s="256">
        <v>0</v>
      </c>
      <c r="O90" s="256">
        <f>ROUND(E90*N90,2)</f>
        <v>0</v>
      </c>
      <c r="P90" s="256">
        <v>0</v>
      </c>
      <c r="Q90" s="256">
        <f>ROUND(E90*P90,2)</f>
        <v>0</v>
      </c>
      <c r="R90" s="258"/>
      <c r="S90" s="258" t="s">
        <v>229</v>
      </c>
      <c r="T90" s="259" t="s">
        <v>208</v>
      </c>
      <c r="U90" s="224">
        <v>0</v>
      </c>
      <c r="V90" s="224">
        <f>ROUND(E90*U90,2)</f>
        <v>0</v>
      </c>
      <c r="W90" s="224"/>
      <c r="X90" s="224" t="s">
        <v>238</v>
      </c>
      <c r="Y90" s="224" t="s">
        <v>210</v>
      </c>
      <c r="Z90" s="214"/>
      <c r="AA90" s="214"/>
      <c r="AB90" s="214"/>
      <c r="AC90" s="214"/>
      <c r="AD90" s="214"/>
      <c r="AE90" s="214"/>
      <c r="AF90" s="214"/>
      <c r="AG90" s="214" t="s">
        <v>315</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x14ac:dyDescent="0.2">
      <c r="A91" s="228" t="s">
        <v>202</v>
      </c>
      <c r="B91" s="229" t="s">
        <v>164</v>
      </c>
      <c r="C91" s="245" t="s">
        <v>165</v>
      </c>
      <c r="D91" s="230"/>
      <c r="E91" s="231"/>
      <c r="F91" s="232"/>
      <c r="G91" s="232">
        <f>SUMIF(AG92:AG112,"&lt;&gt;NOR",G92:G112)</f>
        <v>0</v>
      </c>
      <c r="H91" s="232"/>
      <c r="I91" s="232">
        <f>SUM(I92:I112)</f>
        <v>0</v>
      </c>
      <c r="J91" s="232"/>
      <c r="K91" s="232">
        <f>SUM(K92:K112)</f>
        <v>0</v>
      </c>
      <c r="L91" s="232"/>
      <c r="M91" s="232">
        <f>SUM(M92:M112)</f>
        <v>0</v>
      </c>
      <c r="N91" s="231"/>
      <c r="O91" s="231">
        <f>SUM(O92:O112)</f>
        <v>0</v>
      </c>
      <c r="P91" s="231"/>
      <c r="Q91" s="231">
        <f>SUM(Q92:Q112)</f>
        <v>0.21</v>
      </c>
      <c r="R91" s="232"/>
      <c r="S91" s="232"/>
      <c r="T91" s="233"/>
      <c r="U91" s="227"/>
      <c r="V91" s="227">
        <f>SUM(V92:V112)</f>
        <v>0</v>
      </c>
      <c r="W91" s="227"/>
      <c r="X91" s="227"/>
      <c r="Y91" s="227"/>
      <c r="AG91" t="s">
        <v>203</v>
      </c>
    </row>
    <row r="92" spans="1:60" outlineLevel="1" x14ac:dyDescent="0.2">
      <c r="A92" s="235">
        <v>9</v>
      </c>
      <c r="B92" s="236" t="s">
        <v>316</v>
      </c>
      <c r="C92" s="246" t="s">
        <v>317</v>
      </c>
      <c r="D92" s="237" t="s">
        <v>318</v>
      </c>
      <c r="E92" s="238">
        <v>127.28</v>
      </c>
      <c r="F92" s="239"/>
      <c r="G92" s="240">
        <f>ROUND(E92*F92,2)</f>
        <v>0</v>
      </c>
      <c r="H92" s="239"/>
      <c r="I92" s="240">
        <f>ROUND(E92*H92,2)</f>
        <v>0</v>
      </c>
      <c r="J92" s="239"/>
      <c r="K92" s="240">
        <f>ROUND(E92*J92,2)</f>
        <v>0</v>
      </c>
      <c r="L92" s="240">
        <v>12</v>
      </c>
      <c r="M92" s="240">
        <f>G92*(1+L92/100)</f>
        <v>0</v>
      </c>
      <c r="N92" s="238">
        <v>0</v>
      </c>
      <c r="O92" s="238">
        <f>ROUND(E92*N92,2)</f>
        <v>0</v>
      </c>
      <c r="P92" s="238">
        <v>1.67E-3</v>
      </c>
      <c r="Q92" s="238">
        <f>ROUND(E92*P92,2)</f>
        <v>0.21</v>
      </c>
      <c r="R92" s="240"/>
      <c r="S92" s="240" t="s">
        <v>236</v>
      </c>
      <c r="T92" s="241" t="s">
        <v>237</v>
      </c>
      <c r="U92" s="224">
        <v>0</v>
      </c>
      <c r="V92" s="224">
        <f>ROUND(E92*U92,2)</f>
        <v>0</v>
      </c>
      <c r="W92" s="224"/>
      <c r="X92" s="224" t="s">
        <v>238</v>
      </c>
      <c r="Y92" s="224" t="s">
        <v>210</v>
      </c>
      <c r="Z92" s="214"/>
      <c r="AA92" s="214"/>
      <c r="AB92" s="214"/>
      <c r="AC92" s="214"/>
      <c r="AD92" s="214"/>
      <c r="AE92" s="214"/>
      <c r="AF92" s="214"/>
      <c r="AG92" s="214" t="s">
        <v>319</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2" x14ac:dyDescent="0.2">
      <c r="A93" s="221"/>
      <c r="B93" s="222"/>
      <c r="C93" s="249" t="s">
        <v>320</v>
      </c>
      <c r="D93" s="225"/>
      <c r="E93" s="226"/>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222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49" t="s">
        <v>359</v>
      </c>
      <c r="D94" s="225"/>
      <c r="E94" s="226"/>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222</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49" t="s">
        <v>653</v>
      </c>
      <c r="D95" s="225"/>
      <c r="E95" s="226"/>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222</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49" t="s">
        <v>363</v>
      </c>
      <c r="D96" s="225"/>
      <c r="E96" s="226"/>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222</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49" t="s">
        <v>656</v>
      </c>
      <c r="D97" s="225"/>
      <c r="E97" s="226"/>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222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49" t="s">
        <v>367</v>
      </c>
      <c r="D98" s="225"/>
      <c r="E98" s="226"/>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222</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49" t="s">
        <v>658</v>
      </c>
      <c r="D99" s="225"/>
      <c r="E99" s="226"/>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222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49" t="s">
        <v>647</v>
      </c>
      <c r="D100" s="225"/>
      <c r="E100" s="226"/>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222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49" t="s">
        <v>326</v>
      </c>
      <c r="D101" s="225"/>
      <c r="E101" s="226"/>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222</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49" t="s">
        <v>649</v>
      </c>
      <c r="D102" s="225"/>
      <c r="E102" s="226"/>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222</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49" t="s">
        <v>967</v>
      </c>
      <c r="D103" s="225"/>
      <c r="E103" s="226"/>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222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49" t="s">
        <v>367</v>
      </c>
      <c r="D104" s="225"/>
      <c r="E104" s="226"/>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222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49" t="s">
        <v>326</v>
      </c>
      <c r="D105" s="225"/>
      <c r="E105" s="226"/>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222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49" t="s">
        <v>370</v>
      </c>
      <c r="D106" s="225"/>
      <c r="E106" s="226"/>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222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49" t="s">
        <v>329</v>
      </c>
      <c r="D107" s="225"/>
      <c r="E107" s="226"/>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222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49" t="s">
        <v>955</v>
      </c>
      <c r="D108" s="225"/>
      <c r="E108" s="226"/>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222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49" t="s">
        <v>968</v>
      </c>
      <c r="D109" s="225"/>
      <c r="E109" s="226"/>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222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49" t="s">
        <v>241</v>
      </c>
      <c r="D110" s="225"/>
      <c r="E110" s="226"/>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222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49" t="s">
        <v>331</v>
      </c>
      <c r="D111" s="225"/>
      <c r="E111" s="226"/>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222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49" t="s">
        <v>969</v>
      </c>
      <c r="D112" s="225"/>
      <c r="E112" s="226">
        <v>127.28</v>
      </c>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222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x14ac:dyDescent="0.2">
      <c r="A113" s="228" t="s">
        <v>202</v>
      </c>
      <c r="B113" s="229" t="s">
        <v>166</v>
      </c>
      <c r="C113" s="245" t="s">
        <v>167</v>
      </c>
      <c r="D113" s="230"/>
      <c r="E113" s="231"/>
      <c r="F113" s="232"/>
      <c r="G113" s="232">
        <f>SUMIF(AG114:AG142,"&lt;&gt;NOR",G114:G142)</f>
        <v>0</v>
      </c>
      <c r="H113" s="232"/>
      <c r="I113" s="232">
        <f>SUM(I114:I142)</f>
        <v>0</v>
      </c>
      <c r="J113" s="232"/>
      <c r="K113" s="232">
        <f>SUM(K114:K142)</f>
        <v>0</v>
      </c>
      <c r="L113" s="232"/>
      <c r="M113" s="232">
        <f>SUM(M114:M142)</f>
        <v>0</v>
      </c>
      <c r="N113" s="231"/>
      <c r="O113" s="231">
        <f>SUM(O114:O142)</f>
        <v>0</v>
      </c>
      <c r="P113" s="231"/>
      <c r="Q113" s="231">
        <f>SUM(Q114:Q142)</f>
        <v>0.39</v>
      </c>
      <c r="R113" s="232"/>
      <c r="S113" s="232"/>
      <c r="T113" s="233"/>
      <c r="U113" s="227"/>
      <c r="V113" s="227">
        <f>SUM(V114:V142)</f>
        <v>0</v>
      </c>
      <c r="W113" s="227"/>
      <c r="X113" s="227"/>
      <c r="Y113" s="227"/>
      <c r="AG113" t="s">
        <v>203</v>
      </c>
    </row>
    <row r="114" spans="1:60" outlineLevel="1" x14ac:dyDescent="0.2">
      <c r="A114" s="235">
        <v>10</v>
      </c>
      <c r="B114" s="236" t="s">
        <v>333</v>
      </c>
      <c r="C114" s="246" t="s">
        <v>334</v>
      </c>
      <c r="D114" s="237" t="s">
        <v>318</v>
      </c>
      <c r="E114" s="238">
        <v>98.93</v>
      </c>
      <c r="F114" s="239"/>
      <c r="G114" s="240">
        <f>ROUND(E114*F114,2)</f>
        <v>0</v>
      </c>
      <c r="H114" s="239"/>
      <c r="I114" s="240">
        <f>ROUND(E114*H114,2)</f>
        <v>0</v>
      </c>
      <c r="J114" s="239"/>
      <c r="K114" s="240">
        <f>ROUND(E114*J114,2)</f>
        <v>0</v>
      </c>
      <c r="L114" s="240">
        <v>12</v>
      </c>
      <c r="M114" s="240">
        <f>G114*(1+L114/100)</f>
        <v>0</v>
      </c>
      <c r="N114" s="238">
        <v>0</v>
      </c>
      <c r="O114" s="238">
        <f>ROUND(E114*N114,2)</f>
        <v>0</v>
      </c>
      <c r="P114" s="238">
        <v>2E-3</v>
      </c>
      <c r="Q114" s="238">
        <f>ROUND(E114*P114,2)</f>
        <v>0.2</v>
      </c>
      <c r="R114" s="240"/>
      <c r="S114" s="240" t="s">
        <v>236</v>
      </c>
      <c r="T114" s="241" t="s">
        <v>237</v>
      </c>
      <c r="U114" s="224">
        <v>0</v>
      </c>
      <c r="V114" s="224">
        <f>ROUND(E114*U114,2)</f>
        <v>0</v>
      </c>
      <c r="W114" s="224"/>
      <c r="X114" s="224" t="s">
        <v>238</v>
      </c>
      <c r="Y114" s="224" t="s">
        <v>210</v>
      </c>
      <c r="Z114" s="214"/>
      <c r="AA114" s="214"/>
      <c r="AB114" s="214"/>
      <c r="AC114" s="214"/>
      <c r="AD114" s="214"/>
      <c r="AE114" s="214"/>
      <c r="AF114" s="214"/>
      <c r="AG114" s="214" t="s">
        <v>319</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2" x14ac:dyDescent="0.2">
      <c r="A115" s="221"/>
      <c r="B115" s="222"/>
      <c r="C115" s="249" t="s">
        <v>335</v>
      </c>
      <c r="D115" s="225"/>
      <c r="E115" s="226"/>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222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49" t="s">
        <v>363</v>
      </c>
      <c r="D116" s="225"/>
      <c r="E116" s="226"/>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222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49" t="s">
        <v>656</v>
      </c>
      <c r="D117" s="225"/>
      <c r="E117" s="226"/>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222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49" t="s">
        <v>367</v>
      </c>
      <c r="D118" s="225"/>
      <c r="E118" s="226"/>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222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49" t="s">
        <v>658</v>
      </c>
      <c r="D119" s="225"/>
      <c r="E119" s="226"/>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222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49" t="s">
        <v>647</v>
      </c>
      <c r="D120" s="225"/>
      <c r="E120" s="226"/>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222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49" t="s">
        <v>326</v>
      </c>
      <c r="D121" s="225"/>
      <c r="E121" s="226"/>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222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49" t="s">
        <v>649</v>
      </c>
      <c r="D122" s="225"/>
      <c r="E122" s="226"/>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222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49" t="s">
        <v>967</v>
      </c>
      <c r="D123" s="225"/>
      <c r="E123" s="226"/>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222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49" t="s">
        <v>367</v>
      </c>
      <c r="D124" s="225"/>
      <c r="E124" s="226"/>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222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49" t="s">
        <v>326</v>
      </c>
      <c r="D125" s="225"/>
      <c r="E125" s="226"/>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222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49" t="s">
        <v>370</v>
      </c>
      <c r="D126" s="225"/>
      <c r="E126" s="226"/>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222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49" t="s">
        <v>329</v>
      </c>
      <c r="D127" s="225"/>
      <c r="E127" s="226"/>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222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49" t="s">
        <v>970</v>
      </c>
      <c r="D128" s="225"/>
      <c r="E128" s="226">
        <v>98.93</v>
      </c>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222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1" x14ac:dyDescent="0.2">
      <c r="A129" s="235">
        <v>11</v>
      </c>
      <c r="B129" s="236" t="s">
        <v>337</v>
      </c>
      <c r="C129" s="246" t="s">
        <v>338</v>
      </c>
      <c r="D129" s="237" t="s">
        <v>318</v>
      </c>
      <c r="E129" s="238">
        <v>26.16</v>
      </c>
      <c r="F129" s="239"/>
      <c r="G129" s="240">
        <f>ROUND(E129*F129,2)</f>
        <v>0</v>
      </c>
      <c r="H129" s="239"/>
      <c r="I129" s="240">
        <f>ROUND(E129*H129,2)</f>
        <v>0</v>
      </c>
      <c r="J129" s="239"/>
      <c r="K129" s="240">
        <f>ROUND(E129*J129,2)</f>
        <v>0</v>
      </c>
      <c r="L129" s="240">
        <v>12</v>
      </c>
      <c r="M129" s="240">
        <f>G129*(1+L129/100)</f>
        <v>0</v>
      </c>
      <c r="N129" s="238">
        <v>0</v>
      </c>
      <c r="O129" s="238">
        <f>ROUND(E129*N129,2)</f>
        <v>0</v>
      </c>
      <c r="P129" s="238">
        <v>5.0000000000000001E-3</v>
      </c>
      <c r="Q129" s="238">
        <f>ROUND(E129*P129,2)</f>
        <v>0.13</v>
      </c>
      <c r="R129" s="240"/>
      <c r="S129" s="240" t="s">
        <v>236</v>
      </c>
      <c r="T129" s="241" t="s">
        <v>237</v>
      </c>
      <c r="U129" s="224">
        <v>0</v>
      </c>
      <c r="V129" s="224">
        <f>ROUND(E129*U129,2)</f>
        <v>0</v>
      </c>
      <c r="W129" s="224"/>
      <c r="X129" s="224" t="s">
        <v>238</v>
      </c>
      <c r="Y129" s="224" t="s">
        <v>210</v>
      </c>
      <c r="Z129" s="214"/>
      <c r="AA129" s="214"/>
      <c r="AB129" s="214"/>
      <c r="AC129" s="214"/>
      <c r="AD129" s="214"/>
      <c r="AE129" s="214"/>
      <c r="AF129" s="214"/>
      <c r="AG129" s="214" t="s">
        <v>319</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2" x14ac:dyDescent="0.2">
      <c r="A130" s="221"/>
      <c r="B130" s="222"/>
      <c r="C130" s="249" t="s">
        <v>335</v>
      </c>
      <c r="D130" s="225"/>
      <c r="E130" s="226"/>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222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49" t="s">
        <v>359</v>
      </c>
      <c r="D131" s="225"/>
      <c r="E131" s="226"/>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222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49" t="s">
        <v>653</v>
      </c>
      <c r="D132" s="225"/>
      <c r="E132" s="226"/>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222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49" t="s">
        <v>241</v>
      </c>
      <c r="D133" s="225"/>
      <c r="E133" s="226"/>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222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49" t="s">
        <v>331</v>
      </c>
      <c r="D134" s="225"/>
      <c r="E134" s="226"/>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222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49" t="s">
        <v>824</v>
      </c>
      <c r="D135" s="225"/>
      <c r="E135" s="226">
        <v>26.16</v>
      </c>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222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1" x14ac:dyDescent="0.2">
      <c r="A136" s="235">
        <v>12</v>
      </c>
      <c r="B136" s="236" t="s">
        <v>340</v>
      </c>
      <c r="C136" s="246" t="s">
        <v>341</v>
      </c>
      <c r="D136" s="237" t="s">
        <v>342</v>
      </c>
      <c r="E136" s="238">
        <v>2</v>
      </c>
      <c r="F136" s="239"/>
      <c r="G136" s="240">
        <f>ROUND(E136*F136,2)</f>
        <v>0</v>
      </c>
      <c r="H136" s="239"/>
      <c r="I136" s="240">
        <f>ROUND(E136*H136,2)</f>
        <v>0</v>
      </c>
      <c r="J136" s="239"/>
      <c r="K136" s="240">
        <f>ROUND(E136*J136,2)</f>
        <v>0</v>
      </c>
      <c r="L136" s="240">
        <v>12</v>
      </c>
      <c r="M136" s="240">
        <f>G136*(1+L136/100)</f>
        <v>0</v>
      </c>
      <c r="N136" s="238">
        <v>0</v>
      </c>
      <c r="O136" s="238">
        <f>ROUND(E136*N136,2)</f>
        <v>0</v>
      </c>
      <c r="P136" s="238">
        <v>2.8000000000000001E-2</v>
      </c>
      <c r="Q136" s="238">
        <f>ROUND(E136*P136,2)</f>
        <v>0.06</v>
      </c>
      <c r="R136" s="240"/>
      <c r="S136" s="240" t="s">
        <v>236</v>
      </c>
      <c r="T136" s="241" t="s">
        <v>237</v>
      </c>
      <c r="U136" s="224">
        <v>0</v>
      </c>
      <c r="V136" s="224">
        <f>ROUND(E136*U136,2)</f>
        <v>0</v>
      </c>
      <c r="W136" s="224"/>
      <c r="X136" s="224" t="s">
        <v>238</v>
      </c>
      <c r="Y136" s="224" t="s">
        <v>210</v>
      </c>
      <c r="Z136" s="214"/>
      <c r="AA136" s="214"/>
      <c r="AB136" s="214"/>
      <c r="AC136" s="214"/>
      <c r="AD136" s="214"/>
      <c r="AE136" s="214"/>
      <c r="AF136" s="214"/>
      <c r="AG136" s="214" t="s">
        <v>319</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2" x14ac:dyDescent="0.2">
      <c r="A137" s="221"/>
      <c r="B137" s="222"/>
      <c r="C137" s="249" t="s">
        <v>343</v>
      </c>
      <c r="D137" s="225"/>
      <c r="E137" s="226"/>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222</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49" t="s">
        <v>278</v>
      </c>
      <c r="D138" s="225"/>
      <c r="E138" s="226"/>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222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49" t="s">
        <v>344</v>
      </c>
      <c r="D139" s="225"/>
      <c r="E139" s="226"/>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222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49" t="s">
        <v>955</v>
      </c>
      <c r="D140" s="225"/>
      <c r="E140" s="226"/>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222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49" t="s">
        <v>344</v>
      </c>
      <c r="D141" s="225"/>
      <c r="E141" s="226"/>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222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49" t="s">
        <v>60</v>
      </c>
      <c r="D142" s="225"/>
      <c r="E142" s="226">
        <v>2</v>
      </c>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222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x14ac:dyDescent="0.2">
      <c r="A143" s="228" t="s">
        <v>202</v>
      </c>
      <c r="B143" s="229" t="s">
        <v>160</v>
      </c>
      <c r="C143" s="245" t="s">
        <v>161</v>
      </c>
      <c r="D143" s="230"/>
      <c r="E143" s="231"/>
      <c r="F143" s="232"/>
      <c r="G143" s="232">
        <f>SUMIF(AG144:AG148,"&lt;&gt;NOR",G144:G148)</f>
        <v>0</v>
      </c>
      <c r="H143" s="232"/>
      <c r="I143" s="232">
        <f>SUM(I144:I148)</f>
        <v>0</v>
      </c>
      <c r="J143" s="232"/>
      <c r="K143" s="232">
        <f>SUM(K144:K148)</f>
        <v>0</v>
      </c>
      <c r="L143" s="232"/>
      <c r="M143" s="232">
        <f>SUM(M144:M148)</f>
        <v>0</v>
      </c>
      <c r="N143" s="231"/>
      <c r="O143" s="231">
        <f>SUM(O144:O148)</f>
        <v>0</v>
      </c>
      <c r="P143" s="231"/>
      <c r="Q143" s="231">
        <f>SUM(Q144:Q148)</f>
        <v>0</v>
      </c>
      <c r="R143" s="232"/>
      <c r="S143" s="232"/>
      <c r="T143" s="233"/>
      <c r="U143" s="227"/>
      <c r="V143" s="227">
        <f>SUM(V144:V148)</f>
        <v>0</v>
      </c>
      <c r="W143" s="227"/>
      <c r="X143" s="227"/>
      <c r="Y143" s="227"/>
      <c r="AG143" t="s">
        <v>203</v>
      </c>
    </row>
    <row r="144" spans="1:60" ht="22.5" outlineLevel="1" x14ac:dyDescent="0.2">
      <c r="A144" s="253">
        <v>13</v>
      </c>
      <c r="B144" s="254" t="s">
        <v>345</v>
      </c>
      <c r="C144" s="260" t="s">
        <v>346</v>
      </c>
      <c r="D144" s="255" t="s">
        <v>347</v>
      </c>
      <c r="E144" s="256">
        <v>17.285</v>
      </c>
      <c r="F144" s="257"/>
      <c r="G144" s="258">
        <f>ROUND(E144*F144,2)</f>
        <v>0</v>
      </c>
      <c r="H144" s="257"/>
      <c r="I144" s="258">
        <f>ROUND(E144*H144,2)</f>
        <v>0</v>
      </c>
      <c r="J144" s="257"/>
      <c r="K144" s="258">
        <f>ROUND(E144*J144,2)</f>
        <v>0</v>
      </c>
      <c r="L144" s="258">
        <v>12</v>
      </c>
      <c r="M144" s="258">
        <f>G144*(1+L144/100)</f>
        <v>0</v>
      </c>
      <c r="N144" s="256">
        <v>0</v>
      </c>
      <c r="O144" s="256">
        <f>ROUND(E144*N144,2)</f>
        <v>0</v>
      </c>
      <c r="P144" s="256">
        <v>0</v>
      </c>
      <c r="Q144" s="256">
        <f>ROUND(E144*P144,2)</f>
        <v>0</v>
      </c>
      <c r="R144" s="258"/>
      <c r="S144" s="258" t="s">
        <v>236</v>
      </c>
      <c r="T144" s="259" t="s">
        <v>237</v>
      </c>
      <c r="U144" s="224">
        <v>0</v>
      </c>
      <c r="V144" s="224">
        <f>ROUND(E144*U144,2)</f>
        <v>0</v>
      </c>
      <c r="W144" s="224"/>
      <c r="X144" s="224" t="s">
        <v>238</v>
      </c>
      <c r="Y144" s="224" t="s">
        <v>210</v>
      </c>
      <c r="Z144" s="214"/>
      <c r="AA144" s="214"/>
      <c r="AB144" s="214"/>
      <c r="AC144" s="214"/>
      <c r="AD144" s="214"/>
      <c r="AE144" s="214"/>
      <c r="AF144" s="214"/>
      <c r="AG144" s="214" t="s">
        <v>239</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ht="22.5" outlineLevel="1" x14ac:dyDescent="0.2">
      <c r="A145" s="253">
        <v>14</v>
      </c>
      <c r="B145" s="254" t="s">
        <v>348</v>
      </c>
      <c r="C145" s="260" t="s">
        <v>349</v>
      </c>
      <c r="D145" s="255" t="s">
        <v>347</v>
      </c>
      <c r="E145" s="256">
        <v>17.285</v>
      </c>
      <c r="F145" s="257"/>
      <c r="G145" s="258">
        <f>ROUND(E145*F145,2)</f>
        <v>0</v>
      </c>
      <c r="H145" s="257"/>
      <c r="I145" s="258">
        <f>ROUND(E145*H145,2)</f>
        <v>0</v>
      </c>
      <c r="J145" s="257"/>
      <c r="K145" s="258">
        <f>ROUND(E145*J145,2)</f>
        <v>0</v>
      </c>
      <c r="L145" s="258">
        <v>12</v>
      </c>
      <c r="M145" s="258">
        <f>G145*(1+L145/100)</f>
        <v>0</v>
      </c>
      <c r="N145" s="256">
        <v>0</v>
      </c>
      <c r="O145" s="256">
        <f>ROUND(E145*N145,2)</f>
        <v>0</v>
      </c>
      <c r="P145" s="256">
        <v>0</v>
      </c>
      <c r="Q145" s="256">
        <f>ROUND(E145*P145,2)</f>
        <v>0</v>
      </c>
      <c r="R145" s="258"/>
      <c r="S145" s="258" t="s">
        <v>236</v>
      </c>
      <c r="T145" s="259" t="s">
        <v>237</v>
      </c>
      <c r="U145" s="224">
        <v>0</v>
      </c>
      <c r="V145" s="224">
        <f>ROUND(E145*U145,2)</f>
        <v>0</v>
      </c>
      <c r="W145" s="224"/>
      <c r="X145" s="224" t="s">
        <v>238</v>
      </c>
      <c r="Y145" s="224" t="s">
        <v>210</v>
      </c>
      <c r="Z145" s="214"/>
      <c r="AA145" s="214"/>
      <c r="AB145" s="214"/>
      <c r="AC145" s="214"/>
      <c r="AD145" s="214"/>
      <c r="AE145" s="214"/>
      <c r="AF145" s="214"/>
      <c r="AG145" s="214" t="s">
        <v>239</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ht="22.5" outlineLevel="1" x14ac:dyDescent="0.2">
      <c r="A146" s="235">
        <v>15</v>
      </c>
      <c r="B146" s="236" t="s">
        <v>350</v>
      </c>
      <c r="C146" s="246" t="s">
        <v>351</v>
      </c>
      <c r="D146" s="237" t="s">
        <v>347</v>
      </c>
      <c r="E146" s="238">
        <v>241.99</v>
      </c>
      <c r="F146" s="239"/>
      <c r="G146" s="240">
        <f>ROUND(E146*F146,2)</f>
        <v>0</v>
      </c>
      <c r="H146" s="239"/>
      <c r="I146" s="240">
        <f>ROUND(E146*H146,2)</f>
        <v>0</v>
      </c>
      <c r="J146" s="239"/>
      <c r="K146" s="240">
        <f>ROUND(E146*J146,2)</f>
        <v>0</v>
      </c>
      <c r="L146" s="240">
        <v>12</v>
      </c>
      <c r="M146" s="240">
        <f>G146*(1+L146/100)</f>
        <v>0</v>
      </c>
      <c r="N146" s="238">
        <v>0</v>
      </c>
      <c r="O146" s="238">
        <f>ROUND(E146*N146,2)</f>
        <v>0</v>
      </c>
      <c r="P146" s="238">
        <v>0</v>
      </c>
      <c r="Q146" s="238">
        <f>ROUND(E146*P146,2)</f>
        <v>0</v>
      </c>
      <c r="R146" s="240"/>
      <c r="S146" s="240" t="s">
        <v>236</v>
      </c>
      <c r="T146" s="241" t="s">
        <v>237</v>
      </c>
      <c r="U146" s="224">
        <v>0</v>
      </c>
      <c r="V146" s="224">
        <f>ROUND(E146*U146,2)</f>
        <v>0</v>
      </c>
      <c r="W146" s="224"/>
      <c r="X146" s="224" t="s">
        <v>238</v>
      </c>
      <c r="Y146" s="224" t="s">
        <v>210</v>
      </c>
      <c r="Z146" s="214"/>
      <c r="AA146" s="214"/>
      <c r="AB146" s="214"/>
      <c r="AC146" s="214"/>
      <c r="AD146" s="214"/>
      <c r="AE146" s="214"/>
      <c r="AF146" s="214"/>
      <c r="AG146" s="214" t="s">
        <v>239</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2" x14ac:dyDescent="0.2">
      <c r="A147" s="221"/>
      <c r="B147" s="222"/>
      <c r="C147" s="249" t="s">
        <v>971</v>
      </c>
      <c r="D147" s="225"/>
      <c r="E147" s="226">
        <v>241.99</v>
      </c>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222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ht="22.5" outlineLevel="1" x14ac:dyDescent="0.2">
      <c r="A148" s="235">
        <v>16</v>
      </c>
      <c r="B148" s="236" t="s">
        <v>353</v>
      </c>
      <c r="C148" s="246" t="s">
        <v>354</v>
      </c>
      <c r="D148" s="237" t="s">
        <v>347</v>
      </c>
      <c r="E148" s="238">
        <v>17.285</v>
      </c>
      <c r="F148" s="239"/>
      <c r="G148" s="240">
        <f>ROUND(E148*F148,2)</f>
        <v>0</v>
      </c>
      <c r="H148" s="239"/>
      <c r="I148" s="240">
        <f>ROUND(E148*H148,2)</f>
        <v>0</v>
      </c>
      <c r="J148" s="239"/>
      <c r="K148" s="240">
        <f>ROUND(E148*J148,2)</f>
        <v>0</v>
      </c>
      <c r="L148" s="240">
        <v>12</v>
      </c>
      <c r="M148" s="240">
        <f>G148*(1+L148/100)</f>
        <v>0</v>
      </c>
      <c r="N148" s="238">
        <v>0</v>
      </c>
      <c r="O148" s="238">
        <f>ROUND(E148*N148,2)</f>
        <v>0</v>
      </c>
      <c r="P148" s="238">
        <v>0</v>
      </c>
      <c r="Q148" s="238">
        <f>ROUND(E148*P148,2)</f>
        <v>0</v>
      </c>
      <c r="R148" s="240"/>
      <c r="S148" s="240" t="s">
        <v>236</v>
      </c>
      <c r="T148" s="241" t="s">
        <v>237</v>
      </c>
      <c r="U148" s="224">
        <v>0</v>
      </c>
      <c r="V148" s="224">
        <f>ROUND(E148*U148,2)</f>
        <v>0</v>
      </c>
      <c r="W148" s="224"/>
      <c r="X148" s="224" t="s">
        <v>238</v>
      </c>
      <c r="Y148" s="224" t="s">
        <v>210</v>
      </c>
      <c r="Z148" s="214"/>
      <c r="AA148" s="214"/>
      <c r="AB148" s="214"/>
      <c r="AC148" s="214"/>
      <c r="AD148" s="214"/>
      <c r="AE148" s="214"/>
      <c r="AF148" s="214"/>
      <c r="AG148" s="214" t="s">
        <v>239</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x14ac:dyDescent="0.2">
      <c r="A149" s="3"/>
      <c r="B149" s="4"/>
      <c r="C149" s="250"/>
      <c r="D149" s="6"/>
      <c r="E149" s="3"/>
      <c r="F149" s="3"/>
      <c r="G149" s="3"/>
      <c r="H149" s="3"/>
      <c r="I149" s="3"/>
      <c r="J149" s="3"/>
      <c r="K149" s="3"/>
      <c r="L149" s="3"/>
      <c r="M149" s="3"/>
      <c r="N149" s="3"/>
      <c r="O149" s="3"/>
      <c r="P149" s="3"/>
      <c r="Q149" s="3"/>
      <c r="R149" s="3"/>
      <c r="S149" s="3"/>
      <c r="T149" s="3"/>
      <c r="U149" s="3"/>
      <c r="V149" s="3"/>
      <c r="W149" s="3"/>
      <c r="X149" s="3"/>
      <c r="Y149" s="3"/>
      <c r="AE149">
        <v>12</v>
      </c>
      <c r="AF149">
        <v>21</v>
      </c>
      <c r="AG149" t="s">
        <v>188</v>
      </c>
    </row>
    <row r="150" spans="1:60" x14ac:dyDescent="0.2">
      <c r="A150" s="217"/>
      <c r="B150" s="218" t="s">
        <v>29</v>
      </c>
      <c r="C150" s="251"/>
      <c r="D150" s="219"/>
      <c r="E150" s="220"/>
      <c r="F150" s="220"/>
      <c r="G150" s="234">
        <f>G8+G91+G113+G143</f>
        <v>0</v>
      </c>
      <c r="H150" s="3"/>
      <c r="I150" s="3"/>
      <c r="J150" s="3"/>
      <c r="K150" s="3"/>
      <c r="L150" s="3"/>
      <c r="M150" s="3"/>
      <c r="N150" s="3"/>
      <c r="O150" s="3"/>
      <c r="P150" s="3"/>
      <c r="Q150" s="3"/>
      <c r="R150" s="3"/>
      <c r="S150" s="3"/>
      <c r="T150" s="3"/>
      <c r="U150" s="3"/>
      <c r="V150" s="3"/>
      <c r="W150" s="3"/>
      <c r="X150" s="3"/>
      <c r="Y150" s="3"/>
      <c r="AE150">
        <f>SUMIF(L7:L148,AE149,G7:G148)</f>
        <v>0</v>
      </c>
      <c r="AF150">
        <f>SUMIF(L7:L148,AF149,G7:G148)</f>
        <v>0</v>
      </c>
      <c r="AG150" t="s">
        <v>230</v>
      </c>
    </row>
    <row r="151" spans="1:60" x14ac:dyDescent="0.2">
      <c r="C151" s="252"/>
      <c r="D151" s="10"/>
      <c r="AG151" t="s">
        <v>231</v>
      </c>
    </row>
    <row r="152" spans="1:60" x14ac:dyDescent="0.2">
      <c r="D152" s="10"/>
    </row>
    <row r="153" spans="1:60" x14ac:dyDescent="0.2">
      <c r="D153" s="10"/>
    </row>
    <row r="154" spans="1:60" x14ac:dyDescent="0.2">
      <c r="D154" s="10"/>
    </row>
    <row r="155" spans="1:60" x14ac:dyDescent="0.2">
      <c r="D155" s="10"/>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QpvqJg0aC1Rgjgtl3MKFkEsIhhPoaWCoD0kb36QPw0hwvpZP/kLFUZCvMih17wWeIHUNdS2/Wwww8N+02+LnQ==" saltValue="taTqJ+KwrCEtSy/Atscno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232</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75</v>
      </c>
      <c r="C3" s="203" t="s">
        <v>76</v>
      </c>
      <c r="D3" s="201"/>
      <c r="E3" s="201"/>
      <c r="F3" s="201"/>
      <c r="G3" s="202"/>
      <c r="AC3" s="178" t="s">
        <v>176</v>
      </c>
      <c r="AG3" t="s">
        <v>178</v>
      </c>
    </row>
    <row r="4" spans="1:60" ht="24.95" customHeight="1" x14ac:dyDescent="0.2">
      <c r="A4" s="204" t="s">
        <v>9</v>
      </c>
      <c r="B4" s="205" t="s">
        <v>60</v>
      </c>
      <c r="C4" s="206" t="s">
        <v>67</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149</v>
      </c>
      <c r="C8" s="245" t="s">
        <v>150</v>
      </c>
      <c r="D8" s="230"/>
      <c r="E8" s="231"/>
      <c r="F8" s="232"/>
      <c r="G8" s="232">
        <f>SUMIF(AG9:AG88,"&lt;&gt;NOR",G9:G88)</f>
        <v>0</v>
      </c>
      <c r="H8" s="232"/>
      <c r="I8" s="232">
        <f>SUM(I9:I88)</f>
        <v>0</v>
      </c>
      <c r="J8" s="232"/>
      <c r="K8" s="232">
        <f>SUM(K9:K88)</f>
        <v>0</v>
      </c>
      <c r="L8" s="232"/>
      <c r="M8" s="232">
        <f>SUM(M9:M88)</f>
        <v>0</v>
      </c>
      <c r="N8" s="231"/>
      <c r="O8" s="231">
        <f>SUM(O9:O88)</f>
        <v>7.1000000000000005</v>
      </c>
      <c r="P8" s="231"/>
      <c r="Q8" s="231">
        <f>SUM(Q9:Q88)</f>
        <v>0.01</v>
      </c>
      <c r="R8" s="232"/>
      <c r="S8" s="232"/>
      <c r="T8" s="233"/>
      <c r="U8" s="227"/>
      <c r="V8" s="227">
        <f>SUM(V9:V88)</f>
        <v>0</v>
      </c>
      <c r="W8" s="227"/>
      <c r="X8" s="227"/>
      <c r="Y8" s="227"/>
      <c r="AG8" t="s">
        <v>203</v>
      </c>
    </row>
    <row r="9" spans="1:60" ht="22.5" outlineLevel="1" x14ac:dyDescent="0.2">
      <c r="A9" s="235">
        <v>1</v>
      </c>
      <c r="B9" s="236" t="s">
        <v>355</v>
      </c>
      <c r="C9" s="246" t="s">
        <v>356</v>
      </c>
      <c r="D9" s="237" t="s">
        <v>235</v>
      </c>
      <c r="E9" s="238">
        <v>213.09</v>
      </c>
      <c r="F9" s="239"/>
      <c r="G9" s="240">
        <f>ROUND(E9*F9,2)</f>
        <v>0</v>
      </c>
      <c r="H9" s="239"/>
      <c r="I9" s="240">
        <f>ROUND(E9*H9,2)</f>
        <v>0</v>
      </c>
      <c r="J9" s="239"/>
      <c r="K9" s="240">
        <f>ROUND(E9*J9,2)</f>
        <v>0</v>
      </c>
      <c r="L9" s="240">
        <v>12</v>
      </c>
      <c r="M9" s="240">
        <f>G9*(1+L9/100)</f>
        <v>0</v>
      </c>
      <c r="N9" s="238">
        <v>1.1E-4</v>
      </c>
      <c r="O9" s="238">
        <f>ROUND(E9*N9,2)</f>
        <v>0.02</v>
      </c>
      <c r="P9" s="238">
        <v>6.0000000000000002E-5</v>
      </c>
      <c r="Q9" s="238">
        <f>ROUND(E9*P9,2)</f>
        <v>0.01</v>
      </c>
      <c r="R9" s="240"/>
      <c r="S9" s="240" t="s">
        <v>236</v>
      </c>
      <c r="T9" s="241" t="s">
        <v>237</v>
      </c>
      <c r="U9" s="224">
        <v>0</v>
      </c>
      <c r="V9" s="224">
        <f>ROUND(E9*U9,2)</f>
        <v>0</v>
      </c>
      <c r="W9" s="224"/>
      <c r="X9" s="224" t="s">
        <v>238</v>
      </c>
      <c r="Y9" s="224" t="s">
        <v>210</v>
      </c>
      <c r="Z9" s="214"/>
      <c r="AA9" s="214"/>
      <c r="AB9" s="214"/>
      <c r="AC9" s="214"/>
      <c r="AD9" s="214"/>
      <c r="AE9" s="214"/>
      <c r="AF9" s="214"/>
      <c r="AG9" s="214" t="s">
        <v>239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9" t="s">
        <v>357</v>
      </c>
      <c r="D10" s="225"/>
      <c r="E10" s="226"/>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222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49" t="s">
        <v>359</v>
      </c>
      <c r="D11" s="225"/>
      <c r="E11" s="226"/>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222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49" t="s">
        <v>619</v>
      </c>
      <c r="D12" s="225"/>
      <c r="E12" s="226"/>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49" t="s">
        <v>362</v>
      </c>
      <c r="D13" s="225"/>
      <c r="E13" s="226"/>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49" t="s">
        <v>279</v>
      </c>
      <c r="D14" s="225"/>
      <c r="E14" s="226"/>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222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49" t="s">
        <v>363</v>
      </c>
      <c r="D15" s="225"/>
      <c r="E15" s="226"/>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222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49" t="s">
        <v>621</v>
      </c>
      <c r="D16" s="225"/>
      <c r="E16" s="226"/>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49" t="s">
        <v>643</v>
      </c>
      <c r="D17" s="225"/>
      <c r="E17" s="226"/>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222</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49" t="s">
        <v>896</v>
      </c>
      <c r="D18" s="225"/>
      <c r="E18" s="226"/>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222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49" t="s">
        <v>643</v>
      </c>
      <c r="D19" s="225"/>
      <c r="E19" s="226"/>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222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49" t="s">
        <v>896</v>
      </c>
      <c r="D20" s="225"/>
      <c r="E20" s="226"/>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222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49" t="s">
        <v>367</v>
      </c>
      <c r="D21" s="225"/>
      <c r="E21" s="226"/>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222</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x14ac:dyDescent="0.2">
      <c r="A22" s="221"/>
      <c r="B22" s="222"/>
      <c r="C22" s="249" t="s">
        <v>625</v>
      </c>
      <c r="D22" s="225"/>
      <c r="E22" s="226"/>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222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49" t="s">
        <v>647</v>
      </c>
      <c r="D23" s="225"/>
      <c r="E23" s="226"/>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222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49" t="s">
        <v>874</v>
      </c>
      <c r="D24" s="225"/>
      <c r="E24" s="226"/>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222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49" t="s">
        <v>649</v>
      </c>
      <c r="D25" s="225"/>
      <c r="E25" s="226"/>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222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49" t="s">
        <v>954</v>
      </c>
      <c r="D26" s="225"/>
      <c r="E26" s="226"/>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49" t="s">
        <v>367</v>
      </c>
      <c r="D27" s="225"/>
      <c r="E27" s="226"/>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222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49" t="s">
        <v>273</v>
      </c>
      <c r="D28" s="225"/>
      <c r="E28" s="226"/>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222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49" t="s">
        <v>370</v>
      </c>
      <c r="D29" s="225"/>
      <c r="E29" s="226"/>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222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49" t="s">
        <v>256</v>
      </c>
      <c r="D30" s="225"/>
      <c r="E30" s="226"/>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222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49" t="s">
        <v>955</v>
      </c>
      <c r="D31" s="225"/>
      <c r="E31" s="226"/>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222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49" t="s">
        <v>956</v>
      </c>
      <c r="D32" s="225"/>
      <c r="E32" s="226"/>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222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49" t="s">
        <v>972</v>
      </c>
      <c r="D33" s="225"/>
      <c r="E33" s="226">
        <v>213.09</v>
      </c>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222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ht="22.5" outlineLevel="1" x14ac:dyDescent="0.2">
      <c r="A34" s="235">
        <v>2</v>
      </c>
      <c r="B34" s="236" t="s">
        <v>373</v>
      </c>
      <c r="C34" s="246" t="s">
        <v>374</v>
      </c>
      <c r="D34" s="237" t="s">
        <v>235</v>
      </c>
      <c r="E34" s="238">
        <v>153.648</v>
      </c>
      <c r="F34" s="239"/>
      <c r="G34" s="240">
        <f>ROUND(E34*F34,2)</f>
        <v>0</v>
      </c>
      <c r="H34" s="239"/>
      <c r="I34" s="240">
        <f>ROUND(E34*H34,2)</f>
        <v>0</v>
      </c>
      <c r="J34" s="239"/>
      <c r="K34" s="240">
        <f>ROUND(E34*J34,2)</f>
        <v>0</v>
      </c>
      <c r="L34" s="240">
        <v>12</v>
      </c>
      <c r="M34" s="240">
        <f>G34*(1+L34/100)</f>
        <v>0</v>
      </c>
      <c r="N34" s="238">
        <v>7.3499999999999998E-3</v>
      </c>
      <c r="O34" s="238">
        <f>ROUND(E34*N34,2)</f>
        <v>1.1299999999999999</v>
      </c>
      <c r="P34" s="238">
        <v>0</v>
      </c>
      <c r="Q34" s="238">
        <f>ROUND(E34*P34,2)</f>
        <v>0</v>
      </c>
      <c r="R34" s="240"/>
      <c r="S34" s="240" t="s">
        <v>236</v>
      </c>
      <c r="T34" s="241" t="s">
        <v>237</v>
      </c>
      <c r="U34" s="224">
        <v>0</v>
      </c>
      <c r="V34" s="224">
        <f>ROUND(E34*U34,2)</f>
        <v>0</v>
      </c>
      <c r="W34" s="224"/>
      <c r="X34" s="224" t="s">
        <v>238</v>
      </c>
      <c r="Y34" s="224" t="s">
        <v>210</v>
      </c>
      <c r="Z34" s="214"/>
      <c r="AA34" s="214"/>
      <c r="AB34" s="214"/>
      <c r="AC34" s="214"/>
      <c r="AD34" s="214"/>
      <c r="AE34" s="214"/>
      <c r="AF34" s="214"/>
      <c r="AG34" s="214" t="s">
        <v>239</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49" t="s">
        <v>375</v>
      </c>
      <c r="D35" s="225"/>
      <c r="E35" s="226"/>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222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49" t="s">
        <v>359</v>
      </c>
      <c r="D36" s="225"/>
      <c r="E36" s="226"/>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222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49" t="s">
        <v>960</v>
      </c>
      <c r="D37" s="225"/>
      <c r="E37" s="226"/>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222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49" t="s">
        <v>362</v>
      </c>
      <c r="D38" s="225"/>
      <c r="E38" s="226"/>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222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49" t="s">
        <v>288</v>
      </c>
      <c r="D39" s="225"/>
      <c r="E39" s="226"/>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222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49" t="s">
        <v>363</v>
      </c>
      <c r="D40" s="225"/>
      <c r="E40" s="226"/>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222</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49" t="s">
        <v>667</v>
      </c>
      <c r="D41" s="225"/>
      <c r="E41" s="226"/>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222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49" t="s">
        <v>643</v>
      </c>
      <c r="D42" s="225"/>
      <c r="E42" s="226"/>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222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49" t="s">
        <v>973</v>
      </c>
      <c r="D43" s="225"/>
      <c r="E43" s="226"/>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222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49" t="s">
        <v>643</v>
      </c>
      <c r="D44" s="225"/>
      <c r="E44" s="226"/>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222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49" t="s">
        <v>973</v>
      </c>
      <c r="D45" s="225"/>
      <c r="E45" s="226"/>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222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49" t="s">
        <v>367</v>
      </c>
      <c r="D46" s="225"/>
      <c r="E46" s="226"/>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222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49" t="s">
        <v>669</v>
      </c>
      <c r="D47" s="225"/>
      <c r="E47" s="226"/>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222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49" t="s">
        <v>647</v>
      </c>
      <c r="D48" s="225"/>
      <c r="E48" s="226"/>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222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49" t="s">
        <v>974</v>
      </c>
      <c r="D49" s="225"/>
      <c r="E49" s="226"/>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222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49" t="s">
        <v>649</v>
      </c>
      <c r="D50" s="225"/>
      <c r="E50" s="226"/>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222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49" t="s">
        <v>975</v>
      </c>
      <c r="D51" s="225"/>
      <c r="E51" s="226"/>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222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49" t="s">
        <v>367</v>
      </c>
      <c r="D52" s="225"/>
      <c r="E52" s="226"/>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222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49" t="s">
        <v>670</v>
      </c>
      <c r="D53" s="225"/>
      <c r="E53" s="226"/>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222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49" t="s">
        <v>370</v>
      </c>
      <c r="D54" s="225"/>
      <c r="E54" s="226"/>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222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49" t="s">
        <v>674</v>
      </c>
      <c r="D55" s="225"/>
      <c r="E55" s="226"/>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222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49" t="s">
        <v>955</v>
      </c>
      <c r="D56" s="225"/>
      <c r="E56" s="226"/>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222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49" t="s">
        <v>976</v>
      </c>
      <c r="D57" s="225"/>
      <c r="E57" s="226"/>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222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49" t="s">
        <v>977</v>
      </c>
      <c r="D58" s="225"/>
      <c r="E58" s="226">
        <v>153.65</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222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ht="22.5" outlineLevel="1" x14ac:dyDescent="0.2">
      <c r="A59" s="253">
        <v>3</v>
      </c>
      <c r="B59" s="254" t="s">
        <v>385</v>
      </c>
      <c r="C59" s="260" t="s">
        <v>386</v>
      </c>
      <c r="D59" s="255" t="s">
        <v>235</v>
      </c>
      <c r="E59" s="256">
        <v>153.648</v>
      </c>
      <c r="F59" s="257"/>
      <c r="G59" s="258">
        <f>ROUND(E59*F59,2)</f>
        <v>0</v>
      </c>
      <c r="H59" s="257"/>
      <c r="I59" s="258">
        <f>ROUND(E59*H59,2)</f>
        <v>0</v>
      </c>
      <c r="J59" s="257"/>
      <c r="K59" s="258">
        <f>ROUND(E59*J59,2)</f>
        <v>0</v>
      </c>
      <c r="L59" s="258">
        <v>12</v>
      </c>
      <c r="M59" s="258">
        <f>G59*(1+L59/100)</f>
        <v>0</v>
      </c>
      <c r="N59" s="256">
        <v>4.3800000000000002E-3</v>
      </c>
      <c r="O59" s="256">
        <f>ROUND(E59*N59,2)</f>
        <v>0.67</v>
      </c>
      <c r="P59" s="256">
        <v>0</v>
      </c>
      <c r="Q59" s="256">
        <f>ROUND(E59*P59,2)</f>
        <v>0</v>
      </c>
      <c r="R59" s="258"/>
      <c r="S59" s="258" t="s">
        <v>236</v>
      </c>
      <c r="T59" s="259" t="s">
        <v>237</v>
      </c>
      <c r="U59" s="224">
        <v>0</v>
      </c>
      <c r="V59" s="224">
        <f>ROUND(E59*U59,2)</f>
        <v>0</v>
      </c>
      <c r="W59" s="224"/>
      <c r="X59" s="224" t="s">
        <v>238</v>
      </c>
      <c r="Y59" s="224" t="s">
        <v>210</v>
      </c>
      <c r="Z59" s="214"/>
      <c r="AA59" s="214"/>
      <c r="AB59" s="214"/>
      <c r="AC59" s="214"/>
      <c r="AD59" s="214"/>
      <c r="AE59" s="214"/>
      <c r="AF59" s="214"/>
      <c r="AG59" s="214" t="s">
        <v>239</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53">
        <v>4</v>
      </c>
      <c r="B60" s="254" t="s">
        <v>387</v>
      </c>
      <c r="C60" s="260" t="s">
        <v>388</v>
      </c>
      <c r="D60" s="255" t="s">
        <v>235</v>
      </c>
      <c r="E60" s="256">
        <v>153.648</v>
      </c>
      <c r="F60" s="257"/>
      <c r="G60" s="258">
        <f>ROUND(E60*F60,2)</f>
        <v>0</v>
      </c>
      <c r="H60" s="257"/>
      <c r="I60" s="258">
        <f>ROUND(E60*H60,2)</f>
        <v>0</v>
      </c>
      <c r="J60" s="257"/>
      <c r="K60" s="258">
        <f>ROUND(E60*J60,2)</f>
        <v>0</v>
      </c>
      <c r="L60" s="258">
        <v>12</v>
      </c>
      <c r="M60" s="258">
        <f>G60*(1+L60/100)</f>
        <v>0</v>
      </c>
      <c r="N60" s="256">
        <v>3.3579999999999999E-2</v>
      </c>
      <c r="O60" s="256">
        <f>ROUND(E60*N60,2)</f>
        <v>5.16</v>
      </c>
      <c r="P60" s="256">
        <v>0</v>
      </c>
      <c r="Q60" s="256">
        <f>ROUND(E60*P60,2)</f>
        <v>0</v>
      </c>
      <c r="R60" s="258"/>
      <c r="S60" s="258" t="s">
        <v>236</v>
      </c>
      <c r="T60" s="259" t="s">
        <v>237</v>
      </c>
      <c r="U60" s="224">
        <v>0</v>
      </c>
      <c r="V60" s="224">
        <f>ROUND(E60*U60,2)</f>
        <v>0</v>
      </c>
      <c r="W60" s="224"/>
      <c r="X60" s="224" t="s">
        <v>238</v>
      </c>
      <c r="Y60" s="224" t="s">
        <v>210</v>
      </c>
      <c r="Z60" s="214"/>
      <c r="AA60" s="214"/>
      <c r="AB60" s="214"/>
      <c r="AC60" s="214"/>
      <c r="AD60" s="214"/>
      <c r="AE60" s="214"/>
      <c r="AF60" s="214"/>
      <c r="AG60" s="214" t="s">
        <v>239</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ht="33.75" outlineLevel="1" x14ac:dyDescent="0.2">
      <c r="A61" s="235">
        <v>5</v>
      </c>
      <c r="B61" s="236" t="s">
        <v>389</v>
      </c>
      <c r="C61" s="246" t="s">
        <v>390</v>
      </c>
      <c r="D61" s="237" t="s">
        <v>318</v>
      </c>
      <c r="E61" s="238">
        <v>366.255</v>
      </c>
      <c r="F61" s="239"/>
      <c r="G61" s="240">
        <f>ROUND(E61*F61,2)</f>
        <v>0</v>
      </c>
      <c r="H61" s="239"/>
      <c r="I61" s="240">
        <f>ROUND(E61*H61,2)</f>
        <v>0</v>
      </c>
      <c r="J61" s="239"/>
      <c r="K61" s="240">
        <f>ROUND(E61*J61,2)</f>
        <v>0</v>
      </c>
      <c r="L61" s="240">
        <v>12</v>
      </c>
      <c r="M61" s="240">
        <f>G61*(1+L61/100)</f>
        <v>0</v>
      </c>
      <c r="N61" s="238">
        <v>0</v>
      </c>
      <c r="O61" s="238">
        <f>ROUND(E61*N61,2)</f>
        <v>0</v>
      </c>
      <c r="P61" s="238">
        <v>0</v>
      </c>
      <c r="Q61" s="238">
        <f>ROUND(E61*P61,2)</f>
        <v>0</v>
      </c>
      <c r="R61" s="240"/>
      <c r="S61" s="240" t="s">
        <v>236</v>
      </c>
      <c r="T61" s="241" t="s">
        <v>237</v>
      </c>
      <c r="U61" s="224">
        <v>0</v>
      </c>
      <c r="V61" s="224">
        <f>ROUND(E61*U61,2)</f>
        <v>0</v>
      </c>
      <c r="W61" s="224"/>
      <c r="X61" s="224" t="s">
        <v>238</v>
      </c>
      <c r="Y61" s="224" t="s">
        <v>210</v>
      </c>
      <c r="Z61" s="214"/>
      <c r="AA61" s="214"/>
      <c r="AB61" s="214"/>
      <c r="AC61" s="214"/>
      <c r="AD61" s="214"/>
      <c r="AE61" s="214"/>
      <c r="AF61" s="214"/>
      <c r="AG61" s="214" t="s">
        <v>239</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2" x14ac:dyDescent="0.2">
      <c r="A62" s="221"/>
      <c r="B62" s="222"/>
      <c r="C62" s="249" t="s">
        <v>391</v>
      </c>
      <c r="D62" s="225"/>
      <c r="E62" s="226"/>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222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49" t="s">
        <v>359</v>
      </c>
      <c r="D63" s="225"/>
      <c r="E63" s="226"/>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222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49" t="s">
        <v>676</v>
      </c>
      <c r="D64" s="225"/>
      <c r="E64" s="226"/>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222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49" t="s">
        <v>362</v>
      </c>
      <c r="D65" s="225"/>
      <c r="E65" s="226"/>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222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49" t="s">
        <v>396</v>
      </c>
      <c r="D66" s="225"/>
      <c r="E66" s="226"/>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222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49" t="s">
        <v>363</v>
      </c>
      <c r="D67" s="225"/>
      <c r="E67" s="226"/>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222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49" t="s">
        <v>678</v>
      </c>
      <c r="D68" s="225"/>
      <c r="E68" s="226"/>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222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49" t="s">
        <v>643</v>
      </c>
      <c r="D69" s="225"/>
      <c r="E69" s="226"/>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222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49" t="s">
        <v>911</v>
      </c>
      <c r="D70" s="225"/>
      <c r="E70" s="226"/>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222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49" t="s">
        <v>643</v>
      </c>
      <c r="D71" s="225"/>
      <c r="E71" s="226"/>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222</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49" t="s">
        <v>911</v>
      </c>
      <c r="D72" s="225"/>
      <c r="E72" s="226"/>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222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49" t="s">
        <v>367</v>
      </c>
      <c r="D73" s="225"/>
      <c r="E73" s="226"/>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222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49" t="s">
        <v>680</v>
      </c>
      <c r="D74" s="225"/>
      <c r="E74" s="226"/>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222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49" t="s">
        <v>647</v>
      </c>
      <c r="D75" s="225"/>
      <c r="E75" s="226"/>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222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49" t="s">
        <v>912</v>
      </c>
      <c r="D76" s="225"/>
      <c r="E76" s="226"/>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222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49" t="s">
        <v>649</v>
      </c>
      <c r="D77" s="225"/>
      <c r="E77" s="226"/>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222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49" t="s">
        <v>978</v>
      </c>
      <c r="D78" s="225"/>
      <c r="E78" s="226"/>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222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49" t="s">
        <v>367</v>
      </c>
      <c r="D79" s="225"/>
      <c r="E79" s="226"/>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222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49" t="s">
        <v>400</v>
      </c>
      <c r="D80" s="225"/>
      <c r="E80" s="226"/>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222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49" t="s">
        <v>370</v>
      </c>
      <c r="D81" s="225"/>
      <c r="E81" s="226"/>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222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49" t="s">
        <v>403</v>
      </c>
      <c r="D82" s="225"/>
      <c r="E82" s="226"/>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222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49" t="s">
        <v>955</v>
      </c>
      <c r="D83" s="225"/>
      <c r="E83" s="226"/>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222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49" t="s">
        <v>958</v>
      </c>
      <c r="D84" s="225"/>
      <c r="E84" s="226"/>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222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49" t="s">
        <v>979</v>
      </c>
      <c r="D85" s="225"/>
      <c r="E85" s="226">
        <v>366.25</v>
      </c>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222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35">
        <v>6</v>
      </c>
      <c r="B86" s="236" t="s">
        <v>406</v>
      </c>
      <c r="C86" s="246" t="s">
        <v>407</v>
      </c>
      <c r="D86" s="237" t="s">
        <v>318</v>
      </c>
      <c r="E86" s="238">
        <v>402.88099999999997</v>
      </c>
      <c r="F86" s="239"/>
      <c r="G86" s="240">
        <f>ROUND(E86*F86,2)</f>
        <v>0</v>
      </c>
      <c r="H86" s="239"/>
      <c r="I86" s="240">
        <f>ROUND(E86*H86,2)</f>
        <v>0</v>
      </c>
      <c r="J86" s="239"/>
      <c r="K86" s="240">
        <f>ROUND(E86*J86,2)</f>
        <v>0</v>
      </c>
      <c r="L86" s="240">
        <v>12</v>
      </c>
      <c r="M86" s="240">
        <f>G86*(1+L86/100)</f>
        <v>0</v>
      </c>
      <c r="N86" s="238">
        <v>2.9999999999999997E-4</v>
      </c>
      <c r="O86" s="238">
        <f>ROUND(E86*N86,2)</f>
        <v>0.12</v>
      </c>
      <c r="P86" s="238">
        <v>0</v>
      </c>
      <c r="Q86" s="238">
        <f>ROUND(E86*P86,2)</f>
        <v>0</v>
      </c>
      <c r="R86" s="240"/>
      <c r="S86" s="240" t="s">
        <v>236</v>
      </c>
      <c r="T86" s="241" t="s">
        <v>237</v>
      </c>
      <c r="U86" s="224">
        <v>0</v>
      </c>
      <c r="V86" s="224">
        <f>ROUND(E86*U86,2)</f>
        <v>0</v>
      </c>
      <c r="W86" s="224"/>
      <c r="X86" s="224" t="s">
        <v>408</v>
      </c>
      <c r="Y86" s="224" t="s">
        <v>210</v>
      </c>
      <c r="Z86" s="214"/>
      <c r="AA86" s="214"/>
      <c r="AB86" s="214"/>
      <c r="AC86" s="214"/>
      <c r="AD86" s="214"/>
      <c r="AE86" s="214"/>
      <c r="AF86" s="214"/>
      <c r="AG86" s="214" t="s">
        <v>409</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2" x14ac:dyDescent="0.2">
      <c r="A87" s="221"/>
      <c r="B87" s="222"/>
      <c r="C87" s="249" t="s">
        <v>980</v>
      </c>
      <c r="D87" s="225"/>
      <c r="E87" s="226"/>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222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49" t="s">
        <v>981</v>
      </c>
      <c r="D88" s="225"/>
      <c r="E88" s="226">
        <v>402.88</v>
      </c>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222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x14ac:dyDescent="0.2">
      <c r="A89" s="228" t="s">
        <v>202</v>
      </c>
      <c r="B89" s="229" t="s">
        <v>151</v>
      </c>
      <c r="C89" s="245" t="s">
        <v>152</v>
      </c>
      <c r="D89" s="230"/>
      <c r="E89" s="231"/>
      <c r="F89" s="232"/>
      <c r="G89" s="232">
        <f>SUMIF(AG90:AG241,"&lt;&gt;NOR",G90:G241)</f>
        <v>0</v>
      </c>
      <c r="H89" s="232"/>
      <c r="I89" s="232">
        <f>SUM(I90:I241)</f>
        <v>0</v>
      </c>
      <c r="J89" s="232"/>
      <c r="K89" s="232">
        <f>SUM(K90:K241)</f>
        <v>0</v>
      </c>
      <c r="L89" s="232"/>
      <c r="M89" s="232">
        <f>SUM(M90:M241)</f>
        <v>0</v>
      </c>
      <c r="N89" s="231"/>
      <c r="O89" s="231">
        <f>SUM(O90:O241)</f>
        <v>1.7899999999999998</v>
      </c>
      <c r="P89" s="231"/>
      <c r="Q89" s="231">
        <f>SUM(Q90:Q241)</f>
        <v>0</v>
      </c>
      <c r="R89" s="232"/>
      <c r="S89" s="232"/>
      <c r="T89" s="233"/>
      <c r="U89" s="227"/>
      <c r="V89" s="227">
        <f>SUM(V90:V241)</f>
        <v>0</v>
      </c>
      <c r="W89" s="227"/>
      <c r="X89" s="227"/>
      <c r="Y89" s="227"/>
      <c r="AG89" t="s">
        <v>203</v>
      </c>
    </row>
    <row r="90" spans="1:60" ht="22.5" outlineLevel="1" x14ac:dyDescent="0.2">
      <c r="A90" s="235">
        <v>7</v>
      </c>
      <c r="B90" s="236" t="s">
        <v>412</v>
      </c>
      <c r="C90" s="246" t="s">
        <v>413</v>
      </c>
      <c r="D90" s="237" t="s">
        <v>235</v>
      </c>
      <c r="E90" s="238">
        <v>39.088999999999999</v>
      </c>
      <c r="F90" s="239"/>
      <c r="G90" s="240">
        <f>ROUND(E90*F90,2)</f>
        <v>0</v>
      </c>
      <c r="H90" s="239"/>
      <c r="I90" s="240">
        <f>ROUND(E90*H90,2)</f>
        <v>0</v>
      </c>
      <c r="J90" s="239"/>
      <c r="K90" s="240">
        <f>ROUND(E90*J90,2)</f>
        <v>0</v>
      </c>
      <c r="L90" s="240">
        <v>12</v>
      </c>
      <c r="M90" s="240">
        <f>G90*(1+L90/100)</f>
        <v>0</v>
      </c>
      <c r="N90" s="238">
        <v>7.3499999999999998E-3</v>
      </c>
      <c r="O90" s="238">
        <f>ROUND(E90*N90,2)</f>
        <v>0.28999999999999998</v>
      </c>
      <c r="P90" s="238">
        <v>0</v>
      </c>
      <c r="Q90" s="238">
        <f>ROUND(E90*P90,2)</f>
        <v>0</v>
      </c>
      <c r="R90" s="240"/>
      <c r="S90" s="240" t="s">
        <v>236</v>
      </c>
      <c r="T90" s="241" t="s">
        <v>237</v>
      </c>
      <c r="U90" s="224">
        <v>0</v>
      </c>
      <c r="V90" s="224">
        <f>ROUND(E90*U90,2)</f>
        <v>0</v>
      </c>
      <c r="W90" s="224"/>
      <c r="X90" s="224" t="s">
        <v>238</v>
      </c>
      <c r="Y90" s="224" t="s">
        <v>210</v>
      </c>
      <c r="Z90" s="214"/>
      <c r="AA90" s="214"/>
      <c r="AB90" s="214"/>
      <c r="AC90" s="214"/>
      <c r="AD90" s="214"/>
      <c r="AE90" s="214"/>
      <c r="AF90" s="214"/>
      <c r="AG90" s="214" t="s">
        <v>239</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2" x14ac:dyDescent="0.2">
      <c r="A91" s="221"/>
      <c r="B91" s="222"/>
      <c r="C91" s="249" t="s">
        <v>414</v>
      </c>
      <c r="D91" s="225"/>
      <c r="E91" s="226"/>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222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49" t="s">
        <v>359</v>
      </c>
      <c r="D92" s="225"/>
      <c r="E92" s="226"/>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222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49" t="s">
        <v>685</v>
      </c>
      <c r="D93" s="225"/>
      <c r="E93" s="226"/>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222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49" t="s">
        <v>362</v>
      </c>
      <c r="D94" s="225"/>
      <c r="E94" s="226"/>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222</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49" t="s">
        <v>304</v>
      </c>
      <c r="D95" s="225"/>
      <c r="E95" s="226"/>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222</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49" t="s">
        <v>363</v>
      </c>
      <c r="D96" s="225"/>
      <c r="E96" s="226"/>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222</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49" t="s">
        <v>687</v>
      </c>
      <c r="D97" s="225"/>
      <c r="E97" s="226"/>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222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49" t="s">
        <v>643</v>
      </c>
      <c r="D98" s="225"/>
      <c r="E98" s="226"/>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222</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49" t="s">
        <v>918</v>
      </c>
      <c r="D99" s="225"/>
      <c r="E99" s="226"/>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222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49" t="s">
        <v>643</v>
      </c>
      <c r="D100" s="225"/>
      <c r="E100" s="226"/>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222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49" t="s">
        <v>918</v>
      </c>
      <c r="D101" s="225"/>
      <c r="E101" s="226"/>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222</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49" t="s">
        <v>367</v>
      </c>
      <c r="D102" s="225"/>
      <c r="E102" s="226"/>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222</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49" t="s">
        <v>689</v>
      </c>
      <c r="D103" s="225"/>
      <c r="E103" s="226"/>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222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49" t="s">
        <v>647</v>
      </c>
      <c r="D104" s="225"/>
      <c r="E104" s="226"/>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222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49" t="s">
        <v>919</v>
      </c>
      <c r="D105" s="225"/>
      <c r="E105" s="226"/>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222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49" t="s">
        <v>649</v>
      </c>
      <c r="D106" s="225"/>
      <c r="E106" s="226"/>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222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49" t="s">
        <v>982</v>
      </c>
      <c r="D107" s="225"/>
      <c r="E107" s="226"/>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222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49" t="s">
        <v>367</v>
      </c>
      <c r="D108" s="225"/>
      <c r="E108" s="226"/>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222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49" t="s">
        <v>420</v>
      </c>
      <c r="D109" s="225"/>
      <c r="E109" s="226"/>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222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49" t="s">
        <v>370</v>
      </c>
      <c r="D110" s="225"/>
      <c r="E110" s="226"/>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222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49" t="s">
        <v>423</v>
      </c>
      <c r="D111" s="225"/>
      <c r="E111" s="226"/>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222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49" t="s">
        <v>955</v>
      </c>
      <c r="D112" s="225"/>
      <c r="E112" s="226"/>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222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49" t="s">
        <v>983</v>
      </c>
      <c r="D113" s="225"/>
      <c r="E113" s="226"/>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222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49" t="s">
        <v>984</v>
      </c>
      <c r="D114" s="225"/>
      <c r="E114" s="226">
        <v>39.090000000000003</v>
      </c>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222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ht="22.5" outlineLevel="1" x14ac:dyDescent="0.2">
      <c r="A115" s="253">
        <v>8</v>
      </c>
      <c r="B115" s="254" t="s">
        <v>426</v>
      </c>
      <c r="C115" s="260" t="s">
        <v>427</v>
      </c>
      <c r="D115" s="255" t="s">
        <v>235</v>
      </c>
      <c r="E115" s="256">
        <v>39.088999999999999</v>
      </c>
      <c r="F115" s="257"/>
      <c r="G115" s="258">
        <f>ROUND(E115*F115,2)</f>
        <v>0</v>
      </c>
      <c r="H115" s="257"/>
      <c r="I115" s="258">
        <f>ROUND(E115*H115,2)</f>
        <v>0</v>
      </c>
      <c r="J115" s="257"/>
      <c r="K115" s="258">
        <f>ROUND(E115*J115,2)</f>
        <v>0</v>
      </c>
      <c r="L115" s="258">
        <v>12</v>
      </c>
      <c r="M115" s="258">
        <f>G115*(1+L115/100)</f>
        <v>0</v>
      </c>
      <c r="N115" s="256">
        <v>4.3800000000000002E-3</v>
      </c>
      <c r="O115" s="256">
        <f>ROUND(E115*N115,2)</f>
        <v>0.17</v>
      </c>
      <c r="P115" s="256">
        <v>0</v>
      </c>
      <c r="Q115" s="256">
        <f>ROUND(E115*P115,2)</f>
        <v>0</v>
      </c>
      <c r="R115" s="258"/>
      <c r="S115" s="258" t="s">
        <v>236</v>
      </c>
      <c r="T115" s="259" t="s">
        <v>237</v>
      </c>
      <c r="U115" s="224">
        <v>0</v>
      </c>
      <c r="V115" s="224">
        <f>ROUND(E115*U115,2)</f>
        <v>0</v>
      </c>
      <c r="W115" s="224"/>
      <c r="X115" s="224" t="s">
        <v>238</v>
      </c>
      <c r="Y115" s="224" t="s">
        <v>210</v>
      </c>
      <c r="Z115" s="214"/>
      <c r="AA115" s="214"/>
      <c r="AB115" s="214"/>
      <c r="AC115" s="214"/>
      <c r="AD115" s="214"/>
      <c r="AE115" s="214"/>
      <c r="AF115" s="214"/>
      <c r="AG115" s="214" t="s">
        <v>239</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ht="22.5" outlineLevel="1" x14ac:dyDescent="0.2">
      <c r="A116" s="235">
        <v>9</v>
      </c>
      <c r="B116" s="236" t="s">
        <v>428</v>
      </c>
      <c r="C116" s="246" t="s">
        <v>429</v>
      </c>
      <c r="D116" s="237" t="s">
        <v>235</v>
      </c>
      <c r="E116" s="238">
        <v>5.125</v>
      </c>
      <c r="F116" s="239"/>
      <c r="G116" s="240">
        <f>ROUND(E116*F116,2)</f>
        <v>0</v>
      </c>
      <c r="H116" s="239"/>
      <c r="I116" s="240">
        <f>ROUND(E116*H116,2)</f>
        <v>0</v>
      </c>
      <c r="J116" s="239"/>
      <c r="K116" s="240">
        <f>ROUND(E116*J116,2)</f>
        <v>0</v>
      </c>
      <c r="L116" s="240">
        <v>12</v>
      </c>
      <c r="M116" s="240">
        <f>G116*(1+L116/100)</f>
        <v>0</v>
      </c>
      <c r="N116" s="238">
        <v>1.8000000000000001E-4</v>
      </c>
      <c r="O116" s="238">
        <f>ROUND(E116*N116,2)</f>
        <v>0</v>
      </c>
      <c r="P116" s="238">
        <v>0</v>
      </c>
      <c r="Q116" s="238">
        <f>ROUND(E116*P116,2)</f>
        <v>0</v>
      </c>
      <c r="R116" s="240"/>
      <c r="S116" s="240" t="s">
        <v>236</v>
      </c>
      <c r="T116" s="241" t="s">
        <v>237</v>
      </c>
      <c r="U116" s="224">
        <v>0</v>
      </c>
      <c r="V116" s="224">
        <f>ROUND(E116*U116,2)</f>
        <v>0</v>
      </c>
      <c r="W116" s="224"/>
      <c r="X116" s="224" t="s">
        <v>238</v>
      </c>
      <c r="Y116" s="224" t="s">
        <v>210</v>
      </c>
      <c r="Z116" s="214"/>
      <c r="AA116" s="214"/>
      <c r="AB116" s="214"/>
      <c r="AC116" s="214"/>
      <c r="AD116" s="214"/>
      <c r="AE116" s="214"/>
      <c r="AF116" s="214"/>
      <c r="AG116" s="214" t="s">
        <v>239</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2" x14ac:dyDescent="0.2">
      <c r="A117" s="221"/>
      <c r="B117" s="222"/>
      <c r="C117" s="249" t="s">
        <v>414</v>
      </c>
      <c r="D117" s="225"/>
      <c r="E117" s="226"/>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222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49" t="s">
        <v>359</v>
      </c>
      <c r="D118" s="225"/>
      <c r="E118" s="226"/>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222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49" t="s">
        <v>685</v>
      </c>
      <c r="D119" s="225"/>
      <c r="E119" s="226"/>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222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49" t="s">
        <v>362</v>
      </c>
      <c r="D120" s="225"/>
      <c r="E120" s="226"/>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222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49" t="s">
        <v>304</v>
      </c>
      <c r="D121" s="225"/>
      <c r="E121" s="226"/>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222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49" t="s">
        <v>692</v>
      </c>
      <c r="D122" s="225"/>
      <c r="E122" s="226">
        <v>5.13</v>
      </c>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222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ht="22.5" outlineLevel="1" x14ac:dyDescent="0.2">
      <c r="A123" s="253">
        <v>10</v>
      </c>
      <c r="B123" s="254" t="s">
        <v>431</v>
      </c>
      <c r="C123" s="260" t="s">
        <v>432</v>
      </c>
      <c r="D123" s="255" t="s">
        <v>235</v>
      </c>
      <c r="E123" s="256">
        <v>5.125</v>
      </c>
      <c r="F123" s="257"/>
      <c r="G123" s="258">
        <f>ROUND(E123*F123,2)</f>
        <v>0</v>
      </c>
      <c r="H123" s="257"/>
      <c r="I123" s="258">
        <f>ROUND(E123*H123,2)</f>
        <v>0</v>
      </c>
      <c r="J123" s="257"/>
      <c r="K123" s="258">
        <f>ROUND(E123*J123,2)</f>
        <v>0</v>
      </c>
      <c r="L123" s="258">
        <v>12</v>
      </c>
      <c r="M123" s="258">
        <f>G123*(1+L123/100)</f>
        <v>0</v>
      </c>
      <c r="N123" s="256">
        <v>5.7000000000000002E-3</v>
      </c>
      <c r="O123" s="256">
        <f>ROUND(E123*N123,2)</f>
        <v>0.03</v>
      </c>
      <c r="P123" s="256">
        <v>0</v>
      </c>
      <c r="Q123" s="256">
        <f>ROUND(E123*P123,2)</f>
        <v>0</v>
      </c>
      <c r="R123" s="258"/>
      <c r="S123" s="258" t="s">
        <v>236</v>
      </c>
      <c r="T123" s="259" t="s">
        <v>237</v>
      </c>
      <c r="U123" s="224">
        <v>0</v>
      </c>
      <c r="V123" s="224">
        <f>ROUND(E123*U123,2)</f>
        <v>0</v>
      </c>
      <c r="W123" s="224"/>
      <c r="X123" s="224" t="s">
        <v>238</v>
      </c>
      <c r="Y123" s="224" t="s">
        <v>210</v>
      </c>
      <c r="Z123" s="214"/>
      <c r="AA123" s="214"/>
      <c r="AB123" s="214"/>
      <c r="AC123" s="214"/>
      <c r="AD123" s="214"/>
      <c r="AE123" s="214"/>
      <c r="AF123" s="214"/>
      <c r="AG123" s="214" t="s">
        <v>239</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
      <c r="A124" s="235">
        <v>11</v>
      </c>
      <c r="B124" s="236" t="s">
        <v>433</v>
      </c>
      <c r="C124" s="246" t="s">
        <v>434</v>
      </c>
      <c r="D124" s="237" t="s">
        <v>235</v>
      </c>
      <c r="E124" s="238">
        <v>33.963999999999999</v>
      </c>
      <c r="F124" s="239"/>
      <c r="G124" s="240">
        <f>ROUND(E124*F124,2)</f>
        <v>0</v>
      </c>
      <c r="H124" s="239"/>
      <c r="I124" s="240">
        <f>ROUND(E124*H124,2)</f>
        <v>0</v>
      </c>
      <c r="J124" s="239"/>
      <c r="K124" s="240">
        <f>ROUND(E124*J124,2)</f>
        <v>0</v>
      </c>
      <c r="L124" s="240">
        <v>12</v>
      </c>
      <c r="M124" s="240">
        <f>G124*(1+L124/100)</f>
        <v>0</v>
      </c>
      <c r="N124" s="238">
        <v>1.3999999999999999E-4</v>
      </c>
      <c r="O124" s="238">
        <f>ROUND(E124*N124,2)</f>
        <v>0</v>
      </c>
      <c r="P124" s="238">
        <v>0</v>
      </c>
      <c r="Q124" s="238">
        <f>ROUND(E124*P124,2)</f>
        <v>0</v>
      </c>
      <c r="R124" s="240"/>
      <c r="S124" s="240" t="s">
        <v>236</v>
      </c>
      <c r="T124" s="241" t="s">
        <v>237</v>
      </c>
      <c r="U124" s="224">
        <v>0</v>
      </c>
      <c r="V124" s="224">
        <f>ROUND(E124*U124,2)</f>
        <v>0</v>
      </c>
      <c r="W124" s="224"/>
      <c r="X124" s="224" t="s">
        <v>238</v>
      </c>
      <c r="Y124" s="224" t="s">
        <v>210</v>
      </c>
      <c r="Z124" s="214"/>
      <c r="AA124" s="214"/>
      <c r="AB124" s="214"/>
      <c r="AC124" s="214"/>
      <c r="AD124" s="214"/>
      <c r="AE124" s="214"/>
      <c r="AF124" s="214"/>
      <c r="AG124" s="214" t="s">
        <v>239</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2" x14ac:dyDescent="0.2">
      <c r="A125" s="221"/>
      <c r="B125" s="222"/>
      <c r="C125" s="249" t="s">
        <v>414</v>
      </c>
      <c r="D125" s="225"/>
      <c r="E125" s="226"/>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222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49" t="s">
        <v>363</v>
      </c>
      <c r="D126" s="225"/>
      <c r="E126" s="226"/>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222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49" t="s">
        <v>687</v>
      </c>
      <c r="D127" s="225"/>
      <c r="E127" s="226"/>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222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49" t="s">
        <v>643</v>
      </c>
      <c r="D128" s="225"/>
      <c r="E128" s="226"/>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222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49" t="s">
        <v>918</v>
      </c>
      <c r="D129" s="225"/>
      <c r="E129" s="226"/>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222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49" t="s">
        <v>643</v>
      </c>
      <c r="D130" s="225"/>
      <c r="E130" s="226"/>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222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49" t="s">
        <v>918</v>
      </c>
      <c r="D131" s="225"/>
      <c r="E131" s="226"/>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222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49" t="s">
        <v>367</v>
      </c>
      <c r="D132" s="225"/>
      <c r="E132" s="226"/>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222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49" t="s">
        <v>689</v>
      </c>
      <c r="D133" s="225"/>
      <c r="E133" s="226"/>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222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49" t="s">
        <v>647</v>
      </c>
      <c r="D134" s="225"/>
      <c r="E134" s="226"/>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222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49" t="s">
        <v>919</v>
      </c>
      <c r="D135" s="225"/>
      <c r="E135" s="226"/>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222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49" t="s">
        <v>649</v>
      </c>
      <c r="D136" s="225"/>
      <c r="E136" s="226"/>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222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49" t="s">
        <v>982</v>
      </c>
      <c r="D137" s="225"/>
      <c r="E137" s="226"/>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222</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49" t="s">
        <v>367</v>
      </c>
      <c r="D138" s="225"/>
      <c r="E138" s="226"/>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222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49" t="s">
        <v>420</v>
      </c>
      <c r="D139" s="225"/>
      <c r="E139" s="226"/>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222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49" t="s">
        <v>370</v>
      </c>
      <c r="D140" s="225"/>
      <c r="E140" s="226"/>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222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49" t="s">
        <v>423</v>
      </c>
      <c r="D141" s="225"/>
      <c r="E141" s="226"/>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222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49" t="s">
        <v>955</v>
      </c>
      <c r="D142" s="225"/>
      <c r="E142" s="226"/>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222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49" t="s">
        <v>983</v>
      </c>
      <c r="D143" s="225"/>
      <c r="E143" s="226"/>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222</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49" t="s">
        <v>985</v>
      </c>
      <c r="D144" s="225"/>
      <c r="E144" s="226">
        <v>33.96</v>
      </c>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222</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ht="22.5" outlineLevel="1" x14ac:dyDescent="0.2">
      <c r="A145" s="253">
        <v>12</v>
      </c>
      <c r="B145" s="254" t="s">
        <v>436</v>
      </c>
      <c r="C145" s="260" t="s">
        <v>437</v>
      </c>
      <c r="D145" s="255" t="s">
        <v>235</v>
      </c>
      <c r="E145" s="256">
        <v>33.963999999999999</v>
      </c>
      <c r="F145" s="257"/>
      <c r="G145" s="258">
        <f>ROUND(E145*F145,2)</f>
        <v>0</v>
      </c>
      <c r="H145" s="257"/>
      <c r="I145" s="258">
        <f>ROUND(E145*H145,2)</f>
        <v>0</v>
      </c>
      <c r="J145" s="257"/>
      <c r="K145" s="258">
        <f>ROUND(E145*J145,2)</f>
        <v>0</v>
      </c>
      <c r="L145" s="258">
        <v>12</v>
      </c>
      <c r="M145" s="258">
        <f>G145*(1+L145/100)</f>
        <v>0</v>
      </c>
      <c r="N145" s="256">
        <v>2.8500000000000001E-3</v>
      </c>
      <c r="O145" s="256">
        <f>ROUND(E145*N145,2)</f>
        <v>0.1</v>
      </c>
      <c r="P145" s="256">
        <v>0</v>
      </c>
      <c r="Q145" s="256">
        <f>ROUND(E145*P145,2)</f>
        <v>0</v>
      </c>
      <c r="R145" s="258"/>
      <c r="S145" s="258" t="s">
        <v>236</v>
      </c>
      <c r="T145" s="259" t="s">
        <v>237</v>
      </c>
      <c r="U145" s="224">
        <v>0</v>
      </c>
      <c r="V145" s="224">
        <f>ROUND(E145*U145,2)</f>
        <v>0</v>
      </c>
      <c r="W145" s="224"/>
      <c r="X145" s="224" t="s">
        <v>238</v>
      </c>
      <c r="Y145" s="224" t="s">
        <v>210</v>
      </c>
      <c r="Z145" s="214"/>
      <c r="AA145" s="214"/>
      <c r="AB145" s="214"/>
      <c r="AC145" s="214"/>
      <c r="AD145" s="214"/>
      <c r="AE145" s="214"/>
      <c r="AF145" s="214"/>
      <c r="AG145" s="214" t="s">
        <v>239</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ht="33.75" outlineLevel="1" x14ac:dyDescent="0.2">
      <c r="A146" s="235">
        <v>13</v>
      </c>
      <c r="B146" s="236" t="s">
        <v>438</v>
      </c>
      <c r="C146" s="246" t="s">
        <v>439</v>
      </c>
      <c r="D146" s="237" t="s">
        <v>318</v>
      </c>
      <c r="E146" s="238">
        <v>339.64</v>
      </c>
      <c r="F146" s="239"/>
      <c r="G146" s="240">
        <f>ROUND(E146*F146,2)</f>
        <v>0</v>
      </c>
      <c r="H146" s="239"/>
      <c r="I146" s="240">
        <f>ROUND(E146*H146,2)</f>
        <v>0</v>
      </c>
      <c r="J146" s="239"/>
      <c r="K146" s="240">
        <f>ROUND(E146*J146,2)</f>
        <v>0</v>
      </c>
      <c r="L146" s="240">
        <v>12</v>
      </c>
      <c r="M146" s="240">
        <f>G146*(1+L146/100)</f>
        <v>0</v>
      </c>
      <c r="N146" s="238">
        <v>3.3899999999999998E-3</v>
      </c>
      <c r="O146" s="238">
        <f>ROUND(E146*N146,2)</f>
        <v>1.1499999999999999</v>
      </c>
      <c r="P146" s="238">
        <v>0</v>
      </c>
      <c r="Q146" s="238">
        <f>ROUND(E146*P146,2)</f>
        <v>0</v>
      </c>
      <c r="R146" s="240"/>
      <c r="S146" s="240" t="s">
        <v>236</v>
      </c>
      <c r="T146" s="241" t="s">
        <v>237</v>
      </c>
      <c r="U146" s="224">
        <v>0</v>
      </c>
      <c r="V146" s="224">
        <f>ROUND(E146*U146,2)</f>
        <v>0</v>
      </c>
      <c r="W146" s="224"/>
      <c r="X146" s="224" t="s">
        <v>238</v>
      </c>
      <c r="Y146" s="224" t="s">
        <v>210</v>
      </c>
      <c r="Z146" s="214"/>
      <c r="AA146" s="214"/>
      <c r="AB146" s="214"/>
      <c r="AC146" s="214"/>
      <c r="AD146" s="214"/>
      <c r="AE146" s="214"/>
      <c r="AF146" s="214"/>
      <c r="AG146" s="214" t="s">
        <v>239</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2" x14ac:dyDescent="0.2">
      <c r="A147" s="221"/>
      <c r="B147" s="222"/>
      <c r="C147" s="249" t="s">
        <v>440</v>
      </c>
      <c r="D147" s="225"/>
      <c r="E147" s="226"/>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222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49" t="s">
        <v>363</v>
      </c>
      <c r="D148" s="225"/>
      <c r="E148" s="226"/>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222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49" t="s">
        <v>678</v>
      </c>
      <c r="D149" s="225"/>
      <c r="E149" s="226"/>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222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49" t="s">
        <v>643</v>
      </c>
      <c r="D150" s="225"/>
      <c r="E150" s="226"/>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222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49" t="s">
        <v>986</v>
      </c>
      <c r="D151" s="225"/>
      <c r="E151" s="226"/>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222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49" t="s">
        <v>643</v>
      </c>
      <c r="D152" s="225"/>
      <c r="E152" s="226"/>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222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49" t="s">
        <v>986</v>
      </c>
      <c r="D153" s="225"/>
      <c r="E153" s="226"/>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222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49" t="s">
        <v>367</v>
      </c>
      <c r="D154" s="225"/>
      <c r="E154" s="226"/>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222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49" t="s">
        <v>987</v>
      </c>
      <c r="D155" s="225"/>
      <c r="E155" s="226"/>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222</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49" t="s">
        <v>647</v>
      </c>
      <c r="D156" s="225"/>
      <c r="E156" s="226"/>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222</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49" t="s">
        <v>988</v>
      </c>
      <c r="D157" s="225"/>
      <c r="E157" s="226"/>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222</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49" t="s">
        <v>649</v>
      </c>
      <c r="D158" s="225"/>
      <c r="E158" s="226"/>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222</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49" t="s">
        <v>989</v>
      </c>
      <c r="D159" s="225"/>
      <c r="E159" s="226"/>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222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49" t="s">
        <v>367</v>
      </c>
      <c r="D160" s="225"/>
      <c r="E160" s="226"/>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222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49" t="s">
        <v>400</v>
      </c>
      <c r="D161" s="225"/>
      <c r="E161" s="226"/>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222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49" t="s">
        <v>370</v>
      </c>
      <c r="D162" s="225"/>
      <c r="E162" s="226"/>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222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49" t="s">
        <v>403</v>
      </c>
      <c r="D163" s="225"/>
      <c r="E163" s="226"/>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222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49" t="s">
        <v>955</v>
      </c>
      <c r="D164" s="225"/>
      <c r="E164" s="226"/>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222</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49" t="s">
        <v>958</v>
      </c>
      <c r="D165" s="225"/>
      <c r="E165" s="226"/>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222</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49" t="s">
        <v>990</v>
      </c>
      <c r="D166" s="225"/>
      <c r="E166" s="226">
        <v>339.64</v>
      </c>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222</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1" x14ac:dyDescent="0.2">
      <c r="A167" s="235">
        <v>14</v>
      </c>
      <c r="B167" s="236" t="s">
        <v>442</v>
      </c>
      <c r="C167" s="246" t="s">
        <v>443</v>
      </c>
      <c r="D167" s="237" t="s">
        <v>235</v>
      </c>
      <c r="E167" s="238">
        <v>36.680999999999997</v>
      </c>
      <c r="F167" s="239"/>
      <c r="G167" s="240">
        <f>ROUND(E167*F167,2)</f>
        <v>0</v>
      </c>
      <c r="H167" s="239"/>
      <c r="I167" s="240">
        <f>ROUND(E167*H167,2)</f>
        <v>0</v>
      </c>
      <c r="J167" s="239"/>
      <c r="K167" s="240">
        <f>ROUND(E167*J167,2)</f>
        <v>0</v>
      </c>
      <c r="L167" s="240">
        <v>12</v>
      </c>
      <c r="M167" s="240">
        <f>G167*(1+L167/100)</f>
        <v>0</v>
      </c>
      <c r="N167" s="238">
        <v>6.9999999999999999E-4</v>
      </c>
      <c r="O167" s="238">
        <f>ROUND(E167*N167,2)</f>
        <v>0.03</v>
      </c>
      <c r="P167" s="238">
        <v>0</v>
      </c>
      <c r="Q167" s="238">
        <f>ROUND(E167*P167,2)</f>
        <v>0</v>
      </c>
      <c r="R167" s="240"/>
      <c r="S167" s="240" t="s">
        <v>236</v>
      </c>
      <c r="T167" s="241" t="s">
        <v>237</v>
      </c>
      <c r="U167" s="224">
        <v>0</v>
      </c>
      <c r="V167" s="224">
        <f>ROUND(E167*U167,2)</f>
        <v>0</v>
      </c>
      <c r="W167" s="224"/>
      <c r="X167" s="224" t="s">
        <v>408</v>
      </c>
      <c r="Y167" s="224" t="s">
        <v>210</v>
      </c>
      <c r="Z167" s="214"/>
      <c r="AA167" s="214"/>
      <c r="AB167" s="214"/>
      <c r="AC167" s="214"/>
      <c r="AD167" s="214"/>
      <c r="AE167" s="214"/>
      <c r="AF167" s="214"/>
      <c r="AG167" s="214" t="s">
        <v>409</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2" x14ac:dyDescent="0.2">
      <c r="A168" s="221"/>
      <c r="B168" s="222"/>
      <c r="C168" s="249" t="s">
        <v>444</v>
      </c>
      <c r="D168" s="225"/>
      <c r="E168" s="226"/>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222</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49" t="s">
        <v>363</v>
      </c>
      <c r="D169" s="225"/>
      <c r="E169" s="226"/>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222</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49" t="s">
        <v>687</v>
      </c>
      <c r="D170" s="225"/>
      <c r="E170" s="226"/>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222</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49" t="s">
        <v>643</v>
      </c>
      <c r="D171" s="225"/>
      <c r="E171" s="226"/>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222</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49" t="s">
        <v>918</v>
      </c>
      <c r="D172" s="225"/>
      <c r="E172" s="226"/>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222</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49" t="s">
        <v>643</v>
      </c>
      <c r="D173" s="225"/>
      <c r="E173" s="226"/>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222</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49" t="s">
        <v>918</v>
      </c>
      <c r="D174" s="225"/>
      <c r="E174" s="226"/>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222</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21"/>
      <c r="B175" s="222"/>
      <c r="C175" s="249" t="s">
        <v>367</v>
      </c>
      <c r="D175" s="225"/>
      <c r="E175" s="226"/>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222</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21"/>
      <c r="B176" s="222"/>
      <c r="C176" s="249" t="s">
        <v>689</v>
      </c>
      <c r="D176" s="225"/>
      <c r="E176" s="226"/>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222</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49" t="s">
        <v>647</v>
      </c>
      <c r="D177" s="225"/>
      <c r="E177" s="226"/>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222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49" t="s">
        <v>919</v>
      </c>
      <c r="D178" s="225"/>
      <c r="E178" s="226"/>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222</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49" t="s">
        <v>649</v>
      </c>
      <c r="D179" s="225"/>
      <c r="E179" s="226"/>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222</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49" t="s">
        <v>982</v>
      </c>
      <c r="D180" s="225"/>
      <c r="E180" s="226"/>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222</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49" t="s">
        <v>367</v>
      </c>
      <c r="D181" s="225"/>
      <c r="E181" s="226"/>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222</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49" t="s">
        <v>420</v>
      </c>
      <c r="D182" s="225"/>
      <c r="E182" s="226"/>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222</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49" t="s">
        <v>370</v>
      </c>
      <c r="D183" s="225"/>
      <c r="E183" s="226"/>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222</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49" t="s">
        <v>423</v>
      </c>
      <c r="D184" s="225"/>
      <c r="E184" s="226"/>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222</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49" t="s">
        <v>955</v>
      </c>
      <c r="D185" s="225"/>
      <c r="E185" s="226"/>
      <c r="F185" s="224"/>
      <c r="G185" s="224"/>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222</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49" t="s">
        <v>983</v>
      </c>
      <c r="D186" s="225"/>
      <c r="E186" s="226"/>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222</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49" t="s">
        <v>991</v>
      </c>
      <c r="D187" s="225"/>
      <c r="E187" s="226"/>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222</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49" t="s">
        <v>992</v>
      </c>
      <c r="D188" s="225"/>
      <c r="E188" s="226">
        <v>36.68</v>
      </c>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222</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ht="33.75" outlineLevel="1" x14ac:dyDescent="0.2">
      <c r="A189" s="235">
        <v>15</v>
      </c>
      <c r="B189" s="236" t="s">
        <v>389</v>
      </c>
      <c r="C189" s="246" t="s">
        <v>390</v>
      </c>
      <c r="D189" s="237" t="s">
        <v>318</v>
      </c>
      <c r="E189" s="238">
        <v>366.255</v>
      </c>
      <c r="F189" s="239"/>
      <c r="G189" s="240">
        <f>ROUND(E189*F189,2)</f>
        <v>0</v>
      </c>
      <c r="H189" s="239"/>
      <c r="I189" s="240">
        <f>ROUND(E189*H189,2)</f>
        <v>0</v>
      </c>
      <c r="J189" s="239"/>
      <c r="K189" s="240">
        <f>ROUND(E189*J189,2)</f>
        <v>0</v>
      </c>
      <c r="L189" s="240">
        <v>12</v>
      </c>
      <c r="M189" s="240">
        <f>G189*(1+L189/100)</f>
        <v>0</v>
      </c>
      <c r="N189" s="238">
        <v>0</v>
      </c>
      <c r="O189" s="238">
        <f>ROUND(E189*N189,2)</f>
        <v>0</v>
      </c>
      <c r="P189" s="238">
        <v>0</v>
      </c>
      <c r="Q189" s="238">
        <f>ROUND(E189*P189,2)</f>
        <v>0</v>
      </c>
      <c r="R189" s="240"/>
      <c r="S189" s="240" t="s">
        <v>236</v>
      </c>
      <c r="T189" s="241" t="s">
        <v>237</v>
      </c>
      <c r="U189" s="224">
        <v>0</v>
      </c>
      <c r="V189" s="224">
        <f>ROUND(E189*U189,2)</f>
        <v>0</v>
      </c>
      <c r="W189" s="224"/>
      <c r="X189" s="224" t="s">
        <v>238</v>
      </c>
      <c r="Y189" s="224" t="s">
        <v>210</v>
      </c>
      <c r="Z189" s="214"/>
      <c r="AA189" s="214"/>
      <c r="AB189" s="214"/>
      <c r="AC189" s="214"/>
      <c r="AD189" s="214"/>
      <c r="AE189" s="214"/>
      <c r="AF189" s="214"/>
      <c r="AG189" s="214" t="s">
        <v>239</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2" x14ac:dyDescent="0.2">
      <c r="A190" s="221"/>
      <c r="B190" s="222"/>
      <c r="C190" s="249" t="s">
        <v>391</v>
      </c>
      <c r="D190" s="225"/>
      <c r="E190" s="226"/>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222</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49" t="s">
        <v>359</v>
      </c>
      <c r="D191" s="225"/>
      <c r="E191" s="226"/>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222</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3" x14ac:dyDescent="0.2">
      <c r="A192" s="221"/>
      <c r="B192" s="222"/>
      <c r="C192" s="249" t="s">
        <v>676</v>
      </c>
      <c r="D192" s="225"/>
      <c r="E192" s="226"/>
      <c r="F192" s="224"/>
      <c r="G192" s="22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222</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
      <c r="A193" s="221"/>
      <c r="B193" s="222"/>
      <c r="C193" s="249" t="s">
        <v>362</v>
      </c>
      <c r="D193" s="225"/>
      <c r="E193" s="226"/>
      <c r="F193" s="224"/>
      <c r="G193" s="22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222</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49" t="s">
        <v>396</v>
      </c>
      <c r="D194" s="225"/>
      <c r="E194" s="226"/>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222</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49" t="s">
        <v>363</v>
      </c>
      <c r="D195" s="225"/>
      <c r="E195" s="226"/>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222</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49" t="s">
        <v>678</v>
      </c>
      <c r="D196" s="225"/>
      <c r="E196" s="226"/>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222</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21"/>
      <c r="B197" s="222"/>
      <c r="C197" s="249" t="s">
        <v>643</v>
      </c>
      <c r="D197" s="225"/>
      <c r="E197" s="226"/>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222</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49" t="s">
        <v>911</v>
      </c>
      <c r="D198" s="225"/>
      <c r="E198" s="226"/>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222</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49" t="s">
        <v>643</v>
      </c>
      <c r="D199" s="225"/>
      <c r="E199" s="226"/>
      <c r="F199" s="224"/>
      <c r="G199" s="224"/>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222</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49" t="s">
        <v>911</v>
      </c>
      <c r="D200" s="225"/>
      <c r="E200" s="226"/>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222</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49" t="s">
        <v>367</v>
      </c>
      <c r="D201" s="225"/>
      <c r="E201" s="226"/>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222</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49" t="s">
        <v>680</v>
      </c>
      <c r="D202" s="225"/>
      <c r="E202" s="226"/>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222</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49" t="s">
        <v>647</v>
      </c>
      <c r="D203" s="225"/>
      <c r="E203" s="226"/>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222</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49" t="s">
        <v>912</v>
      </c>
      <c r="D204" s="225"/>
      <c r="E204" s="226"/>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222</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49" t="s">
        <v>649</v>
      </c>
      <c r="D205" s="225"/>
      <c r="E205" s="226"/>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222</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49" t="s">
        <v>978</v>
      </c>
      <c r="D206" s="225"/>
      <c r="E206" s="226"/>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222</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49" t="s">
        <v>367</v>
      </c>
      <c r="D207" s="225"/>
      <c r="E207" s="226"/>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222</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3" x14ac:dyDescent="0.2">
      <c r="A208" s="221"/>
      <c r="B208" s="222"/>
      <c r="C208" s="249" t="s">
        <v>400</v>
      </c>
      <c r="D208" s="225"/>
      <c r="E208" s="226"/>
      <c r="F208" s="224"/>
      <c r="G208" s="224"/>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222</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3" x14ac:dyDescent="0.2">
      <c r="A209" s="221"/>
      <c r="B209" s="222"/>
      <c r="C209" s="249" t="s">
        <v>370</v>
      </c>
      <c r="D209" s="225"/>
      <c r="E209" s="226"/>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222</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49" t="s">
        <v>403</v>
      </c>
      <c r="D210" s="225"/>
      <c r="E210" s="226"/>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222</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21"/>
      <c r="B211" s="222"/>
      <c r="C211" s="249" t="s">
        <v>955</v>
      </c>
      <c r="D211" s="225"/>
      <c r="E211" s="226"/>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222</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49" t="s">
        <v>958</v>
      </c>
      <c r="D212" s="225"/>
      <c r="E212" s="226"/>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222</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49" t="s">
        <v>979</v>
      </c>
      <c r="D213" s="225"/>
      <c r="E213" s="226">
        <v>366.25</v>
      </c>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222</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1" x14ac:dyDescent="0.2">
      <c r="A214" s="235">
        <v>16</v>
      </c>
      <c r="B214" s="236" t="s">
        <v>447</v>
      </c>
      <c r="C214" s="246" t="s">
        <v>448</v>
      </c>
      <c r="D214" s="237" t="s">
        <v>318</v>
      </c>
      <c r="E214" s="238">
        <v>402.88099999999997</v>
      </c>
      <c r="F214" s="239"/>
      <c r="G214" s="240">
        <f>ROUND(E214*F214,2)</f>
        <v>0</v>
      </c>
      <c r="H214" s="239"/>
      <c r="I214" s="240">
        <f>ROUND(E214*H214,2)</f>
        <v>0</v>
      </c>
      <c r="J214" s="239"/>
      <c r="K214" s="240">
        <f>ROUND(E214*J214,2)</f>
        <v>0</v>
      </c>
      <c r="L214" s="240">
        <v>12</v>
      </c>
      <c r="M214" s="240">
        <f>G214*(1+L214/100)</f>
        <v>0</v>
      </c>
      <c r="N214" s="238">
        <v>4.0000000000000003E-5</v>
      </c>
      <c r="O214" s="238">
        <f>ROUND(E214*N214,2)</f>
        <v>0.02</v>
      </c>
      <c r="P214" s="238">
        <v>0</v>
      </c>
      <c r="Q214" s="238">
        <f>ROUND(E214*P214,2)</f>
        <v>0</v>
      </c>
      <c r="R214" s="240"/>
      <c r="S214" s="240" t="s">
        <v>236</v>
      </c>
      <c r="T214" s="241" t="s">
        <v>237</v>
      </c>
      <c r="U214" s="224">
        <v>0</v>
      </c>
      <c r="V214" s="224">
        <f>ROUND(E214*U214,2)</f>
        <v>0</v>
      </c>
      <c r="W214" s="224"/>
      <c r="X214" s="224" t="s">
        <v>408</v>
      </c>
      <c r="Y214" s="224" t="s">
        <v>210</v>
      </c>
      <c r="Z214" s="214"/>
      <c r="AA214" s="214"/>
      <c r="AB214" s="214"/>
      <c r="AC214" s="214"/>
      <c r="AD214" s="214"/>
      <c r="AE214" s="214"/>
      <c r="AF214" s="214"/>
      <c r="AG214" s="214" t="s">
        <v>409</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2" x14ac:dyDescent="0.2">
      <c r="A215" s="221"/>
      <c r="B215" s="222"/>
      <c r="C215" s="249" t="s">
        <v>980</v>
      </c>
      <c r="D215" s="225"/>
      <c r="E215" s="226"/>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222</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49" t="s">
        <v>981</v>
      </c>
      <c r="D216" s="225"/>
      <c r="E216" s="226">
        <v>402.88</v>
      </c>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222</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ht="22.5" outlineLevel="1" x14ac:dyDescent="0.2">
      <c r="A217" s="235">
        <v>17</v>
      </c>
      <c r="B217" s="236" t="s">
        <v>449</v>
      </c>
      <c r="C217" s="246" t="s">
        <v>450</v>
      </c>
      <c r="D217" s="237" t="s">
        <v>235</v>
      </c>
      <c r="E217" s="238">
        <v>213.09</v>
      </c>
      <c r="F217" s="239"/>
      <c r="G217" s="240">
        <f>ROUND(E217*F217,2)</f>
        <v>0</v>
      </c>
      <c r="H217" s="239"/>
      <c r="I217" s="240">
        <f>ROUND(E217*H217,2)</f>
        <v>0</v>
      </c>
      <c r="J217" s="239"/>
      <c r="K217" s="240">
        <f>ROUND(E217*J217,2)</f>
        <v>0</v>
      </c>
      <c r="L217" s="240">
        <v>12</v>
      </c>
      <c r="M217" s="240">
        <f>G217*(1+L217/100)</f>
        <v>0</v>
      </c>
      <c r="N217" s="238">
        <v>0</v>
      </c>
      <c r="O217" s="238">
        <f>ROUND(E217*N217,2)</f>
        <v>0</v>
      </c>
      <c r="P217" s="238">
        <v>1.0000000000000001E-5</v>
      </c>
      <c r="Q217" s="238">
        <f>ROUND(E217*P217,2)</f>
        <v>0</v>
      </c>
      <c r="R217" s="240"/>
      <c r="S217" s="240" t="s">
        <v>236</v>
      </c>
      <c r="T217" s="241" t="s">
        <v>237</v>
      </c>
      <c r="U217" s="224">
        <v>0</v>
      </c>
      <c r="V217" s="224">
        <f>ROUND(E217*U217,2)</f>
        <v>0</v>
      </c>
      <c r="W217" s="224"/>
      <c r="X217" s="224" t="s">
        <v>238</v>
      </c>
      <c r="Y217" s="224" t="s">
        <v>210</v>
      </c>
      <c r="Z217" s="214"/>
      <c r="AA217" s="214"/>
      <c r="AB217" s="214"/>
      <c r="AC217" s="214"/>
      <c r="AD217" s="214"/>
      <c r="AE217" s="214"/>
      <c r="AF217" s="214"/>
      <c r="AG217" s="214" t="s">
        <v>239</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2" x14ac:dyDescent="0.2">
      <c r="A218" s="221"/>
      <c r="B218" s="222"/>
      <c r="C218" s="249" t="s">
        <v>357</v>
      </c>
      <c r="D218" s="225"/>
      <c r="E218" s="226"/>
      <c r="F218" s="224"/>
      <c r="G218" s="224"/>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222</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49" t="s">
        <v>359</v>
      </c>
      <c r="D219" s="225"/>
      <c r="E219" s="226"/>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222</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49" t="s">
        <v>619</v>
      </c>
      <c r="D220" s="225"/>
      <c r="E220" s="226"/>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222</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21"/>
      <c r="B221" s="222"/>
      <c r="C221" s="249" t="s">
        <v>362</v>
      </c>
      <c r="D221" s="225"/>
      <c r="E221" s="226"/>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222</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49" t="s">
        <v>279</v>
      </c>
      <c r="D222" s="225"/>
      <c r="E222" s="226"/>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222</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49" t="s">
        <v>363</v>
      </c>
      <c r="D223" s="225"/>
      <c r="E223" s="226"/>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222</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49" t="s">
        <v>621</v>
      </c>
      <c r="D224" s="225"/>
      <c r="E224" s="226"/>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222</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49" t="s">
        <v>643</v>
      </c>
      <c r="D225" s="225"/>
      <c r="E225" s="226"/>
      <c r="F225" s="224"/>
      <c r="G225" s="224"/>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222</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49" t="s">
        <v>993</v>
      </c>
      <c r="D226" s="225"/>
      <c r="E226" s="226"/>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222</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49" t="s">
        <v>643</v>
      </c>
      <c r="D227" s="225"/>
      <c r="E227" s="226"/>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222</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49" t="s">
        <v>993</v>
      </c>
      <c r="D228" s="225"/>
      <c r="E228" s="226"/>
      <c r="F228" s="224"/>
      <c r="G228" s="22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222</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49" t="s">
        <v>367</v>
      </c>
      <c r="D229" s="225"/>
      <c r="E229" s="226"/>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222</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49" t="s">
        <v>994</v>
      </c>
      <c r="D230" s="225"/>
      <c r="E230" s="226"/>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222</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49" t="s">
        <v>647</v>
      </c>
      <c r="D231" s="225"/>
      <c r="E231" s="226"/>
      <c r="F231" s="224"/>
      <c r="G231" s="224"/>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222</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21"/>
      <c r="B232" s="222"/>
      <c r="C232" s="249" t="s">
        <v>874</v>
      </c>
      <c r="D232" s="225"/>
      <c r="E232" s="226"/>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222</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49" t="s">
        <v>649</v>
      </c>
      <c r="D233" s="225"/>
      <c r="E233" s="226"/>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222</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x14ac:dyDescent="0.2">
      <c r="A234" s="221"/>
      <c r="B234" s="222"/>
      <c r="C234" s="249" t="s">
        <v>954</v>
      </c>
      <c r="D234" s="225"/>
      <c r="E234" s="226"/>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222</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49" t="s">
        <v>367</v>
      </c>
      <c r="D235" s="225"/>
      <c r="E235" s="226"/>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222</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49" t="s">
        <v>273</v>
      </c>
      <c r="D236" s="225"/>
      <c r="E236" s="226"/>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222</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21"/>
      <c r="B237" s="222"/>
      <c r="C237" s="249" t="s">
        <v>370</v>
      </c>
      <c r="D237" s="225"/>
      <c r="E237" s="226"/>
      <c r="F237" s="224"/>
      <c r="G237" s="224"/>
      <c r="H237" s="224"/>
      <c r="I237" s="224"/>
      <c r="J237" s="224"/>
      <c r="K237" s="224"/>
      <c r="L237" s="224"/>
      <c r="M237" s="224"/>
      <c r="N237" s="223"/>
      <c r="O237" s="223"/>
      <c r="P237" s="223"/>
      <c r="Q237" s="223"/>
      <c r="R237" s="224"/>
      <c r="S237" s="224"/>
      <c r="T237" s="224"/>
      <c r="U237" s="224"/>
      <c r="V237" s="224"/>
      <c r="W237" s="224"/>
      <c r="X237" s="224"/>
      <c r="Y237" s="224"/>
      <c r="Z237" s="214"/>
      <c r="AA237" s="214"/>
      <c r="AB237" s="214"/>
      <c r="AC237" s="214"/>
      <c r="AD237" s="214"/>
      <c r="AE237" s="214"/>
      <c r="AF237" s="214"/>
      <c r="AG237" s="214" t="s">
        <v>222</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
      <c r="A238" s="221"/>
      <c r="B238" s="222"/>
      <c r="C238" s="249" t="s">
        <v>256</v>
      </c>
      <c r="D238" s="225"/>
      <c r="E238" s="226"/>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222</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49" t="s">
        <v>955</v>
      </c>
      <c r="D239" s="225"/>
      <c r="E239" s="226"/>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222</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49" t="s">
        <v>956</v>
      </c>
      <c r="D240" s="225"/>
      <c r="E240" s="226"/>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222</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49" t="s">
        <v>972</v>
      </c>
      <c r="D241" s="225"/>
      <c r="E241" s="226">
        <v>213.09</v>
      </c>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222</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x14ac:dyDescent="0.2">
      <c r="A242" s="228" t="s">
        <v>202</v>
      </c>
      <c r="B242" s="229" t="s">
        <v>153</v>
      </c>
      <c r="C242" s="245" t="s">
        <v>154</v>
      </c>
      <c r="D242" s="230"/>
      <c r="E242" s="231"/>
      <c r="F242" s="232"/>
      <c r="G242" s="232">
        <f>SUMIF(AG243:AG243,"&lt;&gt;NOR",G243:G243)</f>
        <v>0</v>
      </c>
      <c r="H242" s="232"/>
      <c r="I242" s="232">
        <f>SUM(I243:I243)</f>
        <v>0</v>
      </c>
      <c r="J242" s="232"/>
      <c r="K242" s="232">
        <f>SUM(K243:K243)</f>
        <v>0</v>
      </c>
      <c r="L242" s="232"/>
      <c r="M242" s="232">
        <f>SUM(M243:M243)</f>
        <v>0</v>
      </c>
      <c r="N242" s="231"/>
      <c r="O242" s="231">
        <f>SUM(O243:O243)</f>
        <v>0</v>
      </c>
      <c r="P242" s="231"/>
      <c r="Q242" s="231">
        <f>SUM(Q243:Q243)</f>
        <v>0</v>
      </c>
      <c r="R242" s="232"/>
      <c r="S242" s="232"/>
      <c r="T242" s="233"/>
      <c r="U242" s="227"/>
      <c r="V242" s="227">
        <f>SUM(V243:V243)</f>
        <v>0</v>
      </c>
      <c r="W242" s="227"/>
      <c r="X242" s="227"/>
      <c r="Y242" s="227"/>
      <c r="AG242" t="s">
        <v>203</v>
      </c>
    </row>
    <row r="243" spans="1:60" outlineLevel="1" x14ac:dyDescent="0.2">
      <c r="A243" s="253">
        <v>18</v>
      </c>
      <c r="B243" s="254" t="s">
        <v>451</v>
      </c>
      <c r="C243" s="260" t="s">
        <v>452</v>
      </c>
      <c r="D243" s="255" t="s">
        <v>228</v>
      </c>
      <c r="E243" s="256">
        <v>1</v>
      </c>
      <c r="F243" s="257"/>
      <c r="G243" s="258">
        <f>ROUND(E243*F243,2)</f>
        <v>0</v>
      </c>
      <c r="H243" s="257"/>
      <c r="I243" s="258">
        <f>ROUND(E243*H243,2)</f>
        <v>0</v>
      </c>
      <c r="J243" s="257"/>
      <c r="K243" s="258">
        <f>ROUND(E243*J243,2)</f>
        <v>0</v>
      </c>
      <c r="L243" s="258">
        <v>12</v>
      </c>
      <c r="M243" s="258">
        <f>G243*(1+L243/100)</f>
        <v>0</v>
      </c>
      <c r="N243" s="256">
        <v>0</v>
      </c>
      <c r="O243" s="256">
        <f>ROUND(E243*N243,2)</f>
        <v>0</v>
      </c>
      <c r="P243" s="256">
        <v>0</v>
      </c>
      <c r="Q243" s="256">
        <f>ROUND(E243*P243,2)</f>
        <v>0</v>
      </c>
      <c r="R243" s="258"/>
      <c r="S243" s="258" t="s">
        <v>229</v>
      </c>
      <c r="T243" s="259" t="s">
        <v>208</v>
      </c>
      <c r="U243" s="224">
        <v>0</v>
      </c>
      <c r="V243" s="224">
        <f>ROUND(E243*U243,2)</f>
        <v>0</v>
      </c>
      <c r="W243" s="224"/>
      <c r="X243" s="224" t="s">
        <v>238</v>
      </c>
      <c r="Y243" s="224" t="s">
        <v>210</v>
      </c>
      <c r="Z243" s="214"/>
      <c r="AA243" s="214"/>
      <c r="AB243" s="214"/>
      <c r="AC243" s="214"/>
      <c r="AD243" s="214"/>
      <c r="AE243" s="214"/>
      <c r="AF243" s="214"/>
      <c r="AG243" s="214" t="s">
        <v>239</v>
      </c>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x14ac:dyDescent="0.2">
      <c r="A244" s="228" t="s">
        <v>202</v>
      </c>
      <c r="B244" s="229" t="s">
        <v>156</v>
      </c>
      <c r="C244" s="245" t="s">
        <v>157</v>
      </c>
      <c r="D244" s="230"/>
      <c r="E244" s="231"/>
      <c r="F244" s="232"/>
      <c r="G244" s="232">
        <f>SUMIF(AG245:AG262,"&lt;&gt;NOR",G245:G262)</f>
        <v>0</v>
      </c>
      <c r="H244" s="232"/>
      <c r="I244" s="232">
        <f>SUM(I245:I262)</f>
        <v>0</v>
      </c>
      <c r="J244" s="232"/>
      <c r="K244" s="232">
        <f>SUM(K245:K262)</f>
        <v>0</v>
      </c>
      <c r="L244" s="232"/>
      <c r="M244" s="232">
        <f>SUM(M245:M262)</f>
        <v>0</v>
      </c>
      <c r="N244" s="231"/>
      <c r="O244" s="231">
        <f>SUM(O245:O262)</f>
        <v>0</v>
      </c>
      <c r="P244" s="231"/>
      <c r="Q244" s="231">
        <f>SUM(Q245:Q262)</f>
        <v>0</v>
      </c>
      <c r="R244" s="232"/>
      <c r="S244" s="232"/>
      <c r="T244" s="233"/>
      <c r="U244" s="227"/>
      <c r="V244" s="227">
        <f>SUM(V245:V262)</f>
        <v>0</v>
      </c>
      <c r="W244" s="227"/>
      <c r="X244" s="227"/>
      <c r="Y244" s="227"/>
      <c r="AG244" t="s">
        <v>203</v>
      </c>
    </row>
    <row r="245" spans="1:60" ht="22.5" outlineLevel="1" x14ac:dyDescent="0.2">
      <c r="A245" s="235">
        <v>19</v>
      </c>
      <c r="B245" s="236" t="s">
        <v>453</v>
      </c>
      <c r="C245" s="246" t="s">
        <v>454</v>
      </c>
      <c r="D245" s="237" t="s">
        <v>235</v>
      </c>
      <c r="E245" s="238">
        <v>986.07</v>
      </c>
      <c r="F245" s="239"/>
      <c r="G245" s="240">
        <f>ROUND(E245*F245,2)</f>
        <v>0</v>
      </c>
      <c r="H245" s="239"/>
      <c r="I245" s="240">
        <f>ROUND(E245*H245,2)</f>
        <v>0</v>
      </c>
      <c r="J245" s="239"/>
      <c r="K245" s="240">
        <f>ROUND(E245*J245,2)</f>
        <v>0</v>
      </c>
      <c r="L245" s="240">
        <v>12</v>
      </c>
      <c r="M245" s="240">
        <f>G245*(1+L245/100)</f>
        <v>0</v>
      </c>
      <c r="N245" s="238">
        <v>0</v>
      </c>
      <c r="O245" s="238">
        <f>ROUND(E245*N245,2)</f>
        <v>0</v>
      </c>
      <c r="P245" s="238">
        <v>0</v>
      </c>
      <c r="Q245" s="238">
        <f>ROUND(E245*P245,2)</f>
        <v>0</v>
      </c>
      <c r="R245" s="240"/>
      <c r="S245" s="240" t="s">
        <v>236</v>
      </c>
      <c r="T245" s="241" t="s">
        <v>237</v>
      </c>
      <c r="U245" s="224">
        <v>0</v>
      </c>
      <c r="V245" s="224">
        <f>ROUND(E245*U245,2)</f>
        <v>0</v>
      </c>
      <c r="W245" s="224"/>
      <c r="X245" s="224" t="s">
        <v>238</v>
      </c>
      <c r="Y245" s="224" t="s">
        <v>210</v>
      </c>
      <c r="Z245" s="214"/>
      <c r="AA245" s="214"/>
      <c r="AB245" s="214"/>
      <c r="AC245" s="214"/>
      <c r="AD245" s="214"/>
      <c r="AE245" s="214"/>
      <c r="AF245" s="214"/>
      <c r="AG245" s="214" t="s">
        <v>239</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2" x14ac:dyDescent="0.2">
      <c r="A246" s="221"/>
      <c r="B246" s="222"/>
      <c r="C246" s="249" t="s">
        <v>455</v>
      </c>
      <c r="D246" s="225"/>
      <c r="E246" s="226"/>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222</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3" x14ac:dyDescent="0.2">
      <c r="A247" s="221"/>
      <c r="B247" s="222"/>
      <c r="C247" s="249" t="s">
        <v>699</v>
      </c>
      <c r="D247" s="225"/>
      <c r="E247" s="226"/>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222</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21"/>
      <c r="B248" s="222"/>
      <c r="C248" s="249" t="s">
        <v>700</v>
      </c>
      <c r="D248" s="225"/>
      <c r="E248" s="226">
        <v>986.07</v>
      </c>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222</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ht="22.5" outlineLevel="1" x14ac:dyDescent="0.2">
      <c r="A249" s="235">
        <v>20</v>
      </c>
      <c r="B249" s="236" t="s">
        <v>459</v>
      </c>
      <c r="C249" s="246" t="s">
        <v>460</v>
      </c>
      <c r="D249" s="237" t="s">
        <v>235</v>
      </c>
      <c r="E249" s="238">
        <v>59164.2</v>
      </c>
      <c r="F249" s="239"/>
      <c r="G249" s="240">
        <f>ROUND(E249*F249,2)</f>
        <v>0</v>
      </c>
      <c r="H249" s="239"/>
      <c r="I249" s="240">
        <f>ROUND(E249*H249,2)</f>
        <v>0</v>
      </c>
      <c r="J249" s="239"/>
      <c r="K249" s="240">
        <f>ROUND(E249*J249,2)</f>
        <v>0</v>
      </c>
      <c r="L249" s="240">
        <v>12</v>
      </c>
      <c r="M249" s="240">
        <f>G249*(1+L249/100)</f>
        <v>0</v>
      </c>
      <c r="N249" s="238">
        <v>0</v>
      </c>
      <c r="O249" s="238">
        <f>ROUND(E249*N249,2)</f>
        <v>0</v>
      </c>
      <c r="P249" s="238">
        <v>0</v>
      </c>
      <c r="Q249" s="238">
        <f>ROUND(E249*P249,2)</f>
        <v>0</v>
      </c>
      <c r="R249" s="240"/>
      <c r="S249" s="240" t="s">
        <v>236</v>
      </c>
      <c r="T249" s="241" t="s">
        <v>237</v>
      </c>
      <c r="U249" s="224">
        <v>0</v>
      </c>
      <c r="V249" s="224">
        <f>ROUND(E249*U249,2)</f>
        <v>0</v>
      </c>
      <c r="W249" s="224"/>
      <c r="X249" s="224" t="s">
        <v>238</v>
      </c>
      <c r="Y249" s="224" t="s">
        <v>210</v>
      </c>
      <c r="Z249" s="214"/>
      <c r="AA249" s="214"/>
      <c r="AB249" s="214"/>
      <c r="AC249" s="214"/>
      <c r="AD249" s="214"/>
      <c r="AE249" s="214"/>
      <c r="AF249" s="214"/>
      <c r="AG249" s="214" t="s">
        <v>239</v>
      </c>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2" x14ac:dyDescent="0.2">
      <c r="A250" s="221"/>
      <c r="B250" s="222"/>
      <c r="C250" s="249" t="s">
        <v>701</v>
      </c>
      <c r="D250" s="225"/>
      <c r="E250" s="226"/>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222</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49" t="s">
        <v>702</v>
      </c>
      <c r="D251" s="225"/>
      <c r="E251" s="226">
        <v>59164.2</v>
      </c>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222</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ht="22.5" outlineLevel="1" x14ac:dyDescent="0.2">
      <c r="A252" s="253">
        <v>21</v>
      </c>
      <c r="B252" s="254" t="s">
        <v>463</v>
      </c>
      <c r="C252" s="260" t="s">
        <v>464</v>
      </c>
      <c r="D252" s="255" t="s">
        <v>235</v>
      </c>
      <c r="E252" s="256">
        <v>986.07</v>
      </c>
      <c r="F252" s="257"/>
      <c r="G252" s="258">
        <f>ROUND(E252*F252,2)</f>
        <v>0</v>
      </c>
      <c r="H252" s="257"/>
      <c r="I252" s="258">
        <f>ROUND(E252*H252,2)</f>
        <v>0</v>
      </c>
      <c r="J252" s="257"/>
      <c r="K252" s="258">
        <f>ROUND(E252*J252,2)</f>
        <v>0</v>
      </c>
      <c r="L252" s="258">
        <v>12</v>
      </c>
      <c r="M252" s="258">
        <f>G252*(1+L252/100)</f>
        <v>0</v>
      </c>
      <c r="N252" s="256">
        <v>0</v>
      </c>
      <c r="O252" s="256">
        <f>ROUND(E252*N252,2)</f>
        <v>0</v>
      </c>
      <c r="P252" s="256">
        <v>0</v>
      </c>
      <c r="Q252" s="256">
        <f>ROUND(E252*P252,2)</f>
        <v>0</v>
      </c>
      <c r="R252" s="258"/>
      <c r="S252" s="258" t="s">
        <v>236</v>
      </c>
      <c r="T252" s="259" t="s">
        <v>237</v>
      </c>
      <c r="U252" s="224">
        <v>0</v>
      </c>
      <c r="V252" s="224">
        <f>ROUND(E252*U252,2)</f>
        <v>0</v>
      </c>
      <c r="W252" s="224"/>
      <c r="X252" s="224" t="s">
        <v>238</v>
      </c>
      <c r="Y252" s="224" t="s">
        <v>210</v>
      </c>
      <c r="Z252" s="214"/>
      <c r="AA252" s="214"/>
      <c r="AB252" s="214"/>
      <c r="AC252" s="214"/>
      <c r="AD252" s="214"/>
      <c r="AE252" s="214"/>
      <c r="AF252" s="214"/>
      <c r="AG252" s="214" t="s">
        <v>239</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1" x14ac:dyDescent="0.2">
      <c r="A253" s="253">
        <v>22</v>
      </c>
      <c r="B253" s="254" t="s">
        <v>465</v>
      </c>
      <c r="C253" s="260" t="s">
        <v>466</v>
      </c>
      <c r="D253" s="255" t="s">
        <v>235</v>
      </c>
      <c r="E253" s="256">
        <v>986.07</v>
      </c>
      <c r="F253" s="257"/>
      <c r="G253" s="258">
        <f>ROUND(E253*F253,2)</f>
        <v>0</v>
      </c>
      <c r="H253" s="257"/>
      <c r="I253" s="258">
        <f>ROUND(E253*H253,2)</f>
        <v>0</v>
      </c>
      <c r="J253" s="257"/>
      <c r="K253" s="258">
        <f>ROUND(E253*J253,2)</f>
        <v>0</v>
      </c>
      <c r="L253" s="258">
        <v>12</v>
      </c>
      <c r="M253" s="258">
        <f>G253*(1+L253/100)</f>
        <v>0</v>
      </c>
      <c r="N253" s="256">
        <v>0</v>
      </c>
      <c r="O253" s="256">
        <f>ROUND(E253*N253,2)</f>
        <v>0</v>
      </c>
      <c r="P253" s="256">
        <v>0</v>
      </c>
      <c r="Q253" s="256">
        <f>ROUND(E253*P253,2)</f>
        <v>0</v>
      </c>
      <c r="R253" s="258"/>
      <c r="S253" s="258" t="s">
        <v>236</v>
      </c>
      <c r="T253" s="259" t="s">
        <v>237</v>
      </c>
      <c r="U253" s="224">
        <v>0</v>
      </c>
      <c r="V253" s="224">
        <f>ROUND(E253*U253,2)</f>
        <v>0</v>
      </c>
      <c r="W253" s="224"/>
      <c r="X253" s="224" t="s">
        <v>238</v>
      </c>
      <c r="Y253" s="224" t="s">
        <v>210</v>
      </c>
      <c r="Z253" s="214"/>
      <c r="AA253" s="214"/>
      <c r="AB253" s="214"/>
      <c r="AC253" s="214"/>
      <c r="AD253" s="214"/>
      <c r="AE253" s="214"/>
      <c r="AF253" s="214"/>
      <c r="AG253" s="214" t="s">
        <v>239</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ht="22.5" outlineLevel="1" x14ac:dyDescent="0.2">
      <c r="A254" s="235">
        <v>23</v>
      </c>
      <c r="B254" s="236" t="s">
        <v>467</v>
      </c>
      <c r="C254" s="246" t="s">
        <v>468</v>
      </c>
      <c r="D254" s="237" t="s">
        <v>235</v>
      </c>
      <c r="E254" s="238">
        <v>59164.2</v>
      </c>
      <c r="F254" s="239"/>
      <c r="G254" s="240">
        <f>ROUND(E254*F254,2)</f>
        <v>0</v>
      </c>
      <c r="H254" s="239"/>
      <c r="I254" s="240">
        <f>ROUND(E254*H254,2)</f>
        <v>0</v>
      </c>
      <c r="J254" s="239"/>
      <c r="K254" s="240">
        <f>ROUND(E254*J254,2)</f>
        <v>0</v>
      </c>
      <c r="L254" s="240">
        <v>12</v>
      </c>
      <c r="M254" s="240">
        <f>G254*(1+L254/100)</f>
        <v>0</v>
      </c>
      <c r="N254" s="238">
        <v>0</v>
      </c>
      <c r="O254" s="238">
        <f>ROUND(E254*N254,2)</f>
        <v>0</v>
      </c>
      <c r="P254" s="238">
        <v>0</v>
      </c>
      <c r="Q254" s="238">
        <f>ROUND(E254*P254,2)</f>
        <v>0</v>
      </c>
      <c r="R254" s="240"/>
      <c r="S254" s="240" t="s">
        <v>236</v>
      </c>
      <c r="T254" s="241" t="s">
        <v>237</v>
      </c>
      <c r="U254" s="224">
        <v>0</v>
      </c>
      <c r="V254" s="224">
        <f>ROUND(E254*U254,2)</f>
        <v>0</v>
      </c>
      <c r="W254" s="224"/>
      <c r="X254" s="224" t="s">
        <v>238</v>
      </c>
      <c r="Y254" s="224" t="s">
        <v>210</v>
      </c>
      <c r="Z254" s="214"/>
      <c r="AA254" s="214"/>
      <c r="AB254" s="214"/>
      <c r="AC254" s="214"/>
      <c r="AD254" s="214"/>
      <c r="AE254" s="214"/>
      <c r="AF254" s="214"/>
      <c r="AG254" s="214" t="s">
        <v>239</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2" x14ac:dyDescent="0.2">
      <c r="A255" s="221"/>
      <c r="B255" s="222"/>
      <c r="C255" s="249" t="s">
        <v>701</v>
      </c>
      <c r="D255" s="225"/>
      <c r="E255" s="226"/>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222</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49" t="s">
        <v>702</v>
      </c>
      <c r="D256" s="225"/>
      <c r="E256" s="226">
        <v>59164.2</v>
      </c>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222</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1" x14ac:dyDescent="0.2">
      <c r="A257" s="253">
        <v>24</v>
      </c>
      <c r="B257" s="254" t="s">
        <v>469</v>
      </c>
      <c r="C257" s="260" t="s">
        <v>470</v>
      </c>
      <c r="D257" s="255" t="s">
        <v>235</v>
      </c>
      <c r="E257" s="256">
        <v>986.07</v>
      </c>
      <c r="F257" s="257"/>
      <c r="G257" s="258">
        <f>ROUND(E257*F257,2)</f>
        <v>0</v>
      </c>
      <c r="H257" s="257"/>
      <c r="I257" s="258">
        <f>ROUND(E257*H257,2)</f>
        <v>0</v>
      </c>
      <c r="J257" s="257"/>
      <c r="K257" s="258">
        <f>ROUND(E257*J257,2)</f>
        <v>0</v>
      </c>
      <c r="L257" s="258">
        <v>12</v>
      </c>
      <c r="M257" s="258">
        <f>G257*(1+L257/100)</f>
        <v>0</v>
      </c>
      <c r="N257" s="256">
        <v>0</v>
      </c>
      <c r="O257" s="256">
        <f>ROUND(E257*N257,2)</f>
        <v>0</v>
      </c>
      <c r="P257" s="256">
        <v>0</v>
      </c>
      <c r="Q257" s="256">
        <f>ROUND(E257*P257,2)</f>
        <v>0</v>
      </c>
      <c r="R257" s="258"/>
      <c r="S257" s="258" t="s">
        <v>236</v>
      </c>
      <c r="T257" s="259" t="s">
        <v>237</v>
      </c>
      <c r="U257" s="224">
        <v>0</v>
      </c>
      <c r="V257" s="224">
        <f>ROUND(E257*U257,2)</f>
        <v>0</v>
      </c>
      <c r="W257" s="224"/>
      <c r="X257" s="224" t="s">
        <v>238</v>
      </c>
      <c r="Y257" s="224" t="s">
        <v>210</v>
      </c>
      <c r="Z257" s="214"/>
      <c r="AA257" s="214"/>
      <c r="AB257" s="214"/>
      <c r="AC257" s="214"/>
      <c r="AD257" s="214"/>
      <c r="AE257" s="214"/>
      <c r="AF257" s="214"/>
      <c r="AG257" s="214" t="s">
        <v>239</v>
      </c>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ht="22.5" outlineLevel="1" x14ac:dyDescent="0.2">
      <c r="A258" s="253">
        <v>25</v>
      </c>
      <c r="B258" s="254" t="s">
        <v>471</v>
      </c>
      <c r="C258" s="260" t="s">
        <v>472</v>
      </c>
      <c r="D258" s="255" t="s">
        <v>318</v>
      </c>
      <c r="E258" s="256">
        <v>6</v>
      </c>
      <c r="F258" s="257"/>
      <c r="G258" s="258">
        <f>ROUND(E258*F258,2)</f>
        <v>0</v>
      </c>
      <c r="H258" s="257"/>
      <c r="I258" s="258">
        <f>ROUND(E258*H258,2)</f>
        <v>0</v>
      </c>
      <c r="J258" s="257"/>
      <c r="K258" s="258">
        <f>ROUND(E258*J258,2)</f>
        <v>0</v>
      </c>
      <c r="L258" s="258">
        <v>12</v>
      </c>
      <c r="M258" s="258">
        <f>G258*(1+L258/100)</f>
        <v>0</v>
      </c>
      <c r="N258" s="256">
        <v>0</v>
      </c>
      <c r="O258" s="256">
        <f>ROUND(E258*N258,2)</f>
        <v>0</v>
      </c>
      <c r="P258" s="256">
        <v>0</v>
      </c>
      <c r="Q258" s="256">
        <f>ROUND(E258*P258,2)</f>
        <v>0</v>
      </c>
      <c r="R258" s="258"/>
      <c r="S258" s="258" t="s">
        <v>236</v>
      </c>
      <c r="T258" s="259" t="s">
        <v>237</v>
      </c>
      <c r="U258" s="224">
        <v>0</v>
      </c>
      <c r="V258" s="224">
        <f>ROUND(E258*U258,2)</f>
        <v>0</v>
      </c>
      <c r="W258" s="224"/>
      <c r="X258" s="224" t="s">
        <v>238</v>
      </c>
      <c r="Y258" s="224" t="s">
        <v>210</v>
      </c>
      <c r="Z258" s="214"/>
      <c r="AA258" s="214"/>
      <c r="AB258" s="214"/>
      <c r="AC258" s="214"/>
      <c r="AD258" s="214"/>
      <c r="AE258" s="214"/>
      <c r="AF258" s="214"/>
      <c r="AG258" s="214" t="s">
        <v>239</v>
      </c>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ht="22.5" outlineLevel="1" x14ac:dyDescent="0.2">
      <c r="A259" s="235">
        <v>26</v>
      </c>
      <c r="B259" s="236" t="s">
        <v>475</v>
      </c>
      <c r="C259" s="246" t="s">
        <v>476</v>
      </c>
      <c r="D259" s="237" t="s">
        <v>318</v>
      </c>
      <c r="E259" s="238">
        <v>360</v>
      </c>
      <c r="F259" s="239"/>
      <c r="G259" s="240">
        <f>ROUND(E259*F259,2)</f>
        <v>0</v>
      </c>
      <c r="H259" s="239"/>
      <c r="I259" s="240">
        <f>ROUND(E259*H259,2)</f>
        <v>0</v>
      </c>
      <c r="J259" s="239"/>
      <c r="K259" s="240">
        <f>ROUND(E259*J259,2)</f>
        <v>0</v>
      </c>
      <c r="L259" s="240">
        <v>12</v>
      </c>
      <c r="M259" s="240">
        <f>G259*(1+L259/100)</f>
        <v>0</v>
      </c>
      <c r="N259" s="238">
        <v>0</v>
      </c>
      <c r="O259" s="238">
        <f>ROUND(E259*N259,2)</f>
        <v>0</v>
      </c>
      <c r="P259" s="238">
        <v>0</v>
      </c>
      <c r="Q259" s="238">
        <f>ROUND(E259*P259,2)</f>
        <v>0</v>
      </c>
      <c r="R259" s="240"/>
      <c r="S259" s="240" t="s">
        <v>236</v>
      </c>
      <c r="T259" s="241" t="s">
        <v>237</v>
      </c>
      <c r="U259" s="224">
        <v>0</v>
      </c>
      <c r="V259" s="224">
        <f>ROUND(E259*U259,2)</f>
        <v>0</v>
      </c>
      <c r="W259" s="224"/>
      <c r="X259" s="224" t="s">
        <v>238</v>
      </c>
      <c r="Y259" s="224" t="s">
        <v>210</v>
      </c>
      <c r="Z259" s="214"/>
      <c r="AA259" s="214"/>
      <c r="AB259" s="214"/>
      <c r="AC259" s="214"/>
      <c r="AD259" s="214"/>
      <c r="AE259" s="214"/>
      <c r="AF259" s="214"/>
      <c r="AG259" s="214" t="s">
        <v>239</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2" x14ac:dyDescent="0.2">
      <c r="A260" s="221"/>
      <c r="B260" s="222"/>
      <c r="C260" s="249" t="s">
        <v>703</v>
      </c>
      <c r="D260" s="225"/>
      <c r="E260" s="226"/>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222</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49" t="s">
        <v>704</v>
      </c>
      <c r="D261" s="225"/>
      <c r="E261" s="226">
        <v>360</v>
      </c>
      <c r="F261" s="224"/>
      <c r="G261" s="224"/>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222</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ht="22.5" outlineLevel="1" x14ac:dyDescent="0.2">
      <c r="A262" s="253">
        <v>27</v>
      </c>
      <c r="B262" s="254" t="s">
        <v>479</v>
      </c>
      <c r="C262" s="260" t="s">
        <v>480</v>
      </c>
      <c r="D262" s="255" t="s">
        <v>318</v>
      </c>
      <c r="E262" s="256">
        <v>6</v>
      </c>
      <c r="F262" s="257"/>
      <c r="G262" s="258">
        <f>ROUND(E262*F262,2)</f>
        <v>0</v>
      </c>
      <c r="H262" s="257"/>
      <c r="I262" s="258">
        <f>ROUND(E262*H262,2)</f>
        <v>0</v>
      </c>
      <c r="J262" s="257"/>
      <c r="K262" s="258">
        <f>ROUND(E262*J262,2)</f>
        <v>0</v>
      </c>
      <c r="L262" s="258">
        <v>12</v>
      </c>
      <c r="M262" s="258">
        <f>G262*(1+L262/100)</f>
        <v>0</v>
      </c>
      <c r="N262" s="256">
        <v>0</v>
      </c>
      <c r="O262" s="256">
        <f>ROUND(E262*N262,2)</f>
        <v>0</v>
      </c>
      <c r="P262" s="256">
        <v>0</v>
      </c>
      <c r="Q262" s="256">
        <f>ROUND(E262*P262,2)</f>
        <v>0</v>
      </c>
      <c r="R262" s="258"/>
      <c r="S262" s="258" t="s">
        <v>236</v>
      </c>
      <c r="T262" s="259" t="s">
        <v>237</v>
      </c>
      <c r="U262" s="224">
        <v>0</v>
      </c>
      <c r="V262" s="224">
        <f>ROUND(E262*U262,2)</f>
        <v>0</v>
      </c>
      <c r="W262" s="224"/>
      <c r="X262" s="224" t="s">
        <v>238</v>
      </c>
      <c r="Y262" s="224" t="s">
        <v>210</v>
      </c>
      <c r="Z262" s="214"/>
      <c r="AA262" s="214"/>
      <c r="AB262" s="214"/>
      <c r="AC262" s="214"/>
      <c r="AD262" s="214"/>
      <c r="AE262" s="214"/>
      <c r="AF262" s="214"/>
      <c r="AG262" s="214" t="s">
        <v>239</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x14ac:dyDescent="0.2">
      <c r="A263" s="228" t="s">
        <v>202</v>
      </c>
      <c r="B263" s="229" t="s">
        <v>158</v>
      </c>
      <c r="C263" s="245" t="s">
        <v>159</v>
      </c>
      <c r="D263" s="230"/>
      <c r="E263" s="231"/>
      <c r="F263" s="232"/>
      <c r="G263" s="232">
        <f>SUMIF(AG264:AG266,"&lt;&gt;NOR",G264:G266)</f>
        <v>0</v>
      </c>
      <c r="H263" s="232"/>
      <c r="I263" s="232">
        <f>SUM(I264:I266)</f>
        <v>0</v>
      </c>
      <c r="J263" s="232"/>
      <c r="K263" s="232">
        <f>SUM(K264:K266)</f>
        <v>0</v>
      </c>
      <c r="L263" s="232"/>
      <c r="M263" s="232">
        <f>SUM(M264:M266)</f>
        <v>0</v>
      </c>
      <c r="N263" s="231"/>
      <c r="O263" s="231">
        <f>SUM(O264:O266)</f>
        <v>0</v>
      </c>
      <c r="P263" s="231"/>
      <c r="Q263" s="231">
        <f>SUM(Q264:Q266)</f>
        <v>0</v>
      </c>
      <c r="R263" s="232"/>
      <c r="S263" s="232"/>
      <c r="T263" s="233"/>
      <c r="U263" s="227"/>
      <c r="V263" s="227">
        <f>SUM(V264:V266)</f>
        <v>0</v>
      </c>
      <c r="W263" s="227"/>
      <c r="X263" s="227"/>
      <c r="Y263" s="227"/>
      <c r="AG263" t="s">
        <v>203</v>
      </c>
    </row>
    <row r="264" spans="1:60" outlineLevel="1" x14ac:dyDescent="0.2">
      <c r="A264" s="253">
        <v>28</v>
      </c>
      <c r="B264" s="254" t="s">
        <v>313</v>
      </c>
      <c r="C264" s="260" t="s">
        <v>314</v>
      </c>
      <c r="D264" s="255" t="s">
        <v>228</v>
      </c>
      <c r="E264" s="256">
        <v>1</v>
      </c>
      <c r="F264" s="257"/>
      <c r="G264" s="258">
        <f>ROUND(E264*F264,2)</f>
        <v>0</v>
      </c>
      <c r="H264" s="257"/>
      <c r="I264" s="258">
        <f>ROUND(E264*H264,2)</f>
        <v>0</v>
      </c>
      <c r="J264" s="257"/>
      <c r="K264" s="258">
        <f>ROUND(E264*J264,2)</f>
        <v>0</v>
      </c>
      <c r="L264" s="258">
        <v>12</v>
      </c>
      <c r="M264" s="258">
        <f>G264*(1+L264/100)</f>
        <v>0</v>
      </c>
      <c r="N264" s="256">
        <v>0</v>
      </c>
      <c r="O264" s="256">
        <f>ROUND(E264*N264,2)</f>
        <v>0</v>
      </c>
      <c r="P264" s="256">
        <v>0</v>
      </c>
      <c r="Q264" s="256">
        <f>ROUND(E264*P264,2)</f>
        <v>0</v>
      </c>
      <c r="R264" s="258"/>
      <c r="S264" s="258" t="s">
        <v>229</v>
      </c>
      <c r="T264" s="259" t="s">
        <v>208</v>
      </c>
      <c r="U264" s="224">
        <v>0</v>
      </c>
      <c r="V264" s="224">
        <f>ROUND(E264*U264,2)</f>
        <v>0</v>
      </c>
      <c r="W264" s="224"/>
      <c r="X264" s="224" t="s">
        <v>238</v>
      </c>
      <c r="Y264" s="224" t="s">
        <v>210</v>
      </c>
      <c r="Z264" s="214"/>
      <c r="AA264" s="214"/>
      <c r="AB264" s="214"/>
      <c r="AC264" s="214"/>
      <c r="AD264" s="214"/>
      <c r="AE264" s="214"/>
      <c r="AF264" s="214"/>
      <c r="AG264" s="214" t="s">
        <v>315</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1" x14ac:dyDescent="0.2">
      <c r="A265" s="235">
        <v>29</v>
      </c>
      <c r="B265" s="236" t="s">
        <v>481</v>
      </c>
      <c r="C265" s="246" t="s">
        <v>482</v>
      </c>
      <c r="D265" s="237" t="s">
        <v>228</v>
      </c>
      <c r="E265" s="238">
        <v>1</v>
      </c>
      <c r="F265" s="239"/>
      <c r="G265" s="240">
        <f>ROUND(E265*F265,2)</f>
        <v>0</v>
      </c>
      <c r="H265" s="239"/>
      <c r="I265" s="240">
        <f>ROUND(E265*H265,2)</f>
        <v>0</v>
      </c>
      <c r="J265" s="239"/>
      <c r="K265" s="240">
        <f>ROUND(E265*J265,2)</f>
        <v>0</v>
      </c>
      <c r="L265" s="240">
        <v>12</v>
      </c>
      <c r="M265" s="240">
        <f>G265*(1+L265/100)</f>
        <v>0</v>
      </c>
      <c r="N265" s="238">
        <v>0</v>
      </c>
      <c r="O265" s="238">
        <f>ROUND(E265*N265,2)</f>
        <v>0</v>
      </c>
      <c r="P265" s="238">
        <v>0</v>
      </c>
      <c r="Q265" s="238">
        <f>ROUND(E265*P265,2)</f>
        <v>0</v>
      </c>
      <c r="R265" s="240"/>
      <c r="S265" s="240" t="s">
        <v>229</v>
      </c>
      <c r="T265" s="241" t="s">
        <v>208</v>
      </c>
      <c r="U265" s="224">
        <v>0</v>
      </c>
      <c r="V265" s="224">
        <f>ROUND(E265*U265,2)</f>
        <v>0</v>
      </c>
      <c r="W265" s="224"/>
      <c r="X265" s="224" t="s">
        <v>238</v>
      </c>
      <c r="Y265" s="224" t="s">
        <v>210</v>
      </c>
      <c r="Z265" s="214"/>
      <c r="AA265" s="214"/>
      <c r="AB265" s="214"/>
      <c r="AC265" s="214"/>
      <c r="AD265" s="214"/>
      <c r="AE265" s="214"/>
      <c r="AF265" s="214"/>
      <c r="AG265" s="214" t="s">
        <v>315</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2" x14ac:dyDescent="0.2">
      <c r="A266" s="221"/>
      <c r="B266" s="222"/>
      <c r="C266" s="247" t="s">
        <v>483</v>
      </c>
      <c r="D266" s="242"/>
      <c r="E266" s="242"/>
      <c r="F266" s="242"/>
      <c r="G266" s="242"/>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213</v>
      </c>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x14ac:dyDescent="0.2">
      <c r="A267" s="228" t="s">
        <v>202</v>
      </c>
      <c r="B267" s="229" t="s">
        <v>162</v>
      </c>
      <c r="C267" s="245" t="s">
        <v>163</v>
      </c>
      <c r="D267" s="230"/>
      <c r="E267" s="231"/>
      <c r="F267" s="232"/>
      <c r="G267" s="232">
        <f>SUMIF(AG268:AG269,"&lt;&gt;NOR",G268:G269)</f>
        <v>0</v>
      </c>
      <c r="H267" s="232"/>
      <c r="I267" s="232">
        <f>SUM(I268:I269)</f>
        <v>0</v>
      </c>
      <c r="J267" s="232"/>
      <c r="K267" s="232">
        <f>SUM(K268:K269)</f>
        <v>0</v>
      </c>
      <c r="L267" s="232"/>
      <c r="M267" s="232">
        <f>SUM(M268:M269)</f>
        <v>0</v>
      </c>
      <c r="N267" s="231"/>
      <c r="O267" s="231">
        <f>SUM(O268:O269)</f>
        <v>0</v>
      </c>
      <c r="P267" s="231"/>
      <c r="Q267" s="231">
        <f>SUM(Q268:Q269)</f>
        <v>0</v>
      </c>
      <c r="R267" s="232"/>
      <c r="S267" s="232"/>
      <c r="T267" s="233"/>
      <c r="U267" s="227"/>
      <c r="V267" s="227">
        <f>SUM(V268:V269)</f>
        <v>0</v>
      </c>
      <c r="W267" s="227"/>
      <c r="X267" s="227"/>
      <c r="Y267" s="227"/>
      <c r="AG267" t="s">
        <v>203</v>
      </c>
    </row>
    <row r="268" spans="1:60" ht="33.75" outlineLevel="1" x14ac:dyDescent="0.2">
      <c r="A268" s="235">
        <v>30</v>
      </c>
      <c r="B268" s="236" t="s">
        <v>484</v>
      </c>
      <c r="C268" s="246" t="s">
        <v>485</v>
      </c>
      <c r="D268" s="237" t="s">
        <v>347</v>
      </c>
      <c r="E268" s="238">
        <v>8.89</v>
      </c>
      <c r="F268" s="239"/>
      <c r="G268" s="240">
        <f>ROUND(E268*F268,2)</f>
        <v>0</v>
      </c>
      <c r="H268" s="239"/>
      <c r="I268" s="240">
        <f>ROUND(E268*H268,2)</f>
        <v>0</v>
      </c>
      <c r="J268" s="239"/>
      <c r="K268" s="240">
        <f>ROUND(E268*J268,2)</f>
        <v>0</v>
      </c>
      <c r="L268" s="240">
        <v>12</v>
      </c>
      <c r="M268" s="240">
        <f>G268*(1+L268/100)</f>
        <v>0</v>
      </c>
      <c r="N268" s="238">
        <v>0</v>
      </c>
      <c r="O268" s="238">
        <f>ROUND(E268*N268,2)</f>
        <v>0</v>
      </c>
      <c r="P268" s="238">
        <v>0</v>
      </c>
      <c r="Q268" s="238">
        <f>ROUND(E268*P268,2)</f>
        <v>0</v>
      </c>
      <c r="R268" s="240"/>
      <c r="S268" s="240" t="s">
        <v>236</v>
      </c>
      <c r="T268" s="241" t="s">
        <v>237</v>
      </c>
      <c r="U268" s="224">
        <v>0</v>
      </c>
      <c r="V268" s="224">
        <f>ROUND(E268*U268,2)</f>
        <v>0</v>
      </c>
      <c r="W268" s="224"/>
      <c r="X268" s="224" t="s">
        <v>238</v>
      </c>
      <c r="Y268" s="224" t="s">
        <v>210</v>
      </c>
      <c r="Z268" s="214"/>
      <c r="AA268" s="214"/>
      <c r="AB268" s="214"/>
      <c r="AC268" s="214"/>
      <c r="AD268" s="214"/>
      <c r="AE268" s="214"/>
      <c r="AF268" s="214"/>
      <c r="AG268" s="214" t="s">
        <v>239</v>
      </c>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2" x14ac:dyDescent="0.2">
      <c r="A269" s="221"/>
      <c r="B269" s="222"/>
      <c r="C269" s="247" t="s">
        <v>486</v>
      </c>
      <c r="D269" s="242"/>
      <c r="E269" s="242"/>
      <c r="F269" s="242"/>
      <c r="G269" s="242"/>
      <c r="H269" s="224"/>
      <c r="I269" s="224"/>
      <c r="J269" s="224"/>
      <c r="K269" s="224"/>
      <c r="L269" s="224"/>
      <c r="M269" s="224"/>
      <c r="N269" s="223"/>
      <c r="O269" s="223"/>
      <c r="P269" s="223"/>
      <c r="Q269" s="223"/>
      <c r="R269" s="224"/>
      <c r="S269" s="224"/>
      <c r="T269" s="224"/>
      <c r="U269" s="224"/>
      <c r="V269" s="224"/>
      <c r="W269" s="224"/>
      <c r="X269" s="224"/>
      <c r="Y269" s="224"/>
      <c r="Z269" s="214"/>
      <c r="AA269" s="214"/>
      <c r="AB269" s="214"/>
      <c r="AC269" s="214"/>
      <c r="AD269" s="214"/>
      <c r="AE269" s="214"/>
      <c r="AF269" s="214"/>
      <c r="AG269" s="214" t="s">
        <v>213</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x14ac:dyDescent="0.2">
      <c r="A270" s="228" t="s">
        <v>202</v>
      </c>
      <c r="B270" s="229" t="s">
        <v>170</v>
      </c>
      <c r="C270" s="245" t="s">
        <v>171</v>
      </c>
      <c r="D270" s="230"/>
      <c r="E270" s="231"/>
      <c r="F270" s="232"/>
      <c r="G270" s="232">
        <f>SUMIF(AG271:AG358,"&lt;&gt;NOR",G271:G358)</f>
        <v>0</v>
      </c>
      <c r="H270" s="232"/>
      <c r="I270" s="232">
        <f>SUM(I271:I358)</f>
        <v>0</v>
      </c>
      <c r="J270" s="232"/>
      <c r="K270" s="232">
        <f>SUM(K271:K358)</f>
        <v>0</v>
      </c>
      <c r="L270" s="232"/>
      <c r="M270" s="232">
        <f>SUM(M271:M358)</f>
        <v>0</v>
      </c>
      <c r="N270" s="231"/>
      <c r="O270" s="231">
        <f>SUM(O271:O358)</f>
        <v>0.2</v>
      </c>
      <c r="P270" s="231"/>
      <c r="Q270" s="231">
        <f>SUM(Q271:Q358)</f>
        <v>0.01</v>
      </c>
      <c r="R270" s="232"/>
      <c r="S270" s="232"/>
      <c r="T270" s="233"/>
      <c r="U270" s="227"/>
      <c r="V270" s="227">
        <f>SUM(V271:V358)</f>
        <v>0</v>
      </c>
      <c r="W270" s="227"/>
      <c r="X270" s="227"/>
      <c r="Y270" s="227"/>
      <c r="AG270" t="s">
        <v>203</v>
      </c>
    </row>
    <row r="271" spans="1:60" outlineLevel="1" x14ac:dyDescent="0.2">
      <c r="A271" s="235">
        <v>31</v>
      </c>
      <c r="B271" s="236" t="s">
        <v>487</v>
      </c>
      <c r="C271" s="246" t="s">
        <v>488</v>
      </c>
      <c r="D271" s="237" t="s">
        <v>235</v>
      </c>
      <c r="E271" s="238">
        <v>606.34799999999996</v>
      </c>
      <c r="F271" s="239"/>
      <c r="G271" s="240">
        <f>ROUND(E271*F271,2)</f>
        <v>0</v>
      </c>
      <c r="H271" s="239"/>
      <c r="I271" s="240">
        <f>ROUND(E271*H271,2)</f>
        <v>0</v>
      </c>
      <c r="J271" s="239"/>
      <c r="K271" s="240">
        <f>ROUND(E271*J271,2)</f>
        <v>0</v>
      </c>
      <c r="L271" s="240">
        <v>12</v>
      </c>
      <c r="M271" s="240">
        <f>G271*(1+L271/100)</f>
        <v>0</v>
      </c>
      <c r="N271" s="238">
        <v>0</v>
      </c>
      <c r="O271" s="238">
        <f>ROUND(E271*N271,2)</f>
        <v>0</v>
      </c>
      <c r="P271" s="238">
        <v>0</v>
      </c>
      <c r="Q271" s="238">
        <f>ROUND(E271*P271,2)</f>
        <v>0</v>
      </c>
      <c r="R271" s="240"/>
      <c r="S271" s="240" t="s">
        <v>236</v>
      </c>
      <c r="T271" s="241" t="s">
        <v>237</v>
      </c>
      <c r="U271" s="224">
        <v>0</v>
      </c>
      <c r="V271" s="224">
        <f>ROUND(E271*U271,2)</f>
        <v>0</v>
      </c>
      <c r="W271" s="224"/>
      <c r="X271" s="224" t="s">
        <v>238</v>
      </c>
      <c r="Y271" s="224" t="s">
        <v>210</v>
      </c>
      <c r="Z271" s="214"/>
      <c r="AA271" s="214"/>
      <c r="AB271" s="214"/>
      <c r="AC271" s="214"/>
      <c r="AD271" s="214"/>
      <c r="AE271" s="214"/>
      <c r="AF271" s="214"/>
      <c r="AG271" s="214" t="s">
        <v>319</v>
      </c>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2" x14ac:dyDescent="0.2">
      <c r="A272" s="221"/>
      <c r="B272" s="222"/>
      <c r="C272" s="249" t="s">
        <v>489</v>
      </c>
      <c r="D272" s="225"/>
      <c r="E272" s="226"/>
      <c r="F272" s="224"/>
      <c r="G272" s="224"/>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222</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3" x14ac:dyDescent="0.2">
      <c r="A273" s="221"/>
      <c r="B273" s="222"/>
      <c r="C273" s="249" t="s">
        <v>490</v>
      </c>
      <c r="D273" s="225"/>
      <c r="E273" s="226"/>
      <c r="F273" s="224"/>
      <c r="G273" s="224"/>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222</v>
      </c>
      <c r="AH273" s="214">
        <v>0</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3" x14ac:dyDescent="0.2">
      <c r="A274" s="221"/>
      <c r="B274" s="222"/>
      <c r="C274" s="249" t="s">
        <v>995</v>
      </c>
      <c r="D274" s="225"/>
      <c r="E274" s="226"/>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222</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49" t="s">
        <v>492</v>
      </c>
      <c r="D275" s="225"/>
      <c r="E275" s="226"/>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222</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49" t="s">
        <v>996</v>
      </c>
      <c r="D276" s="225"/>
      <c r="E276" s="226"/>
      <c r="F276" s="224"/>
      <c r="G276" s="224"/>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222</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3" x14ac:dyDescent="0.2">
      <c r="A277" s="221"/>
      <c r="B277" s="222"/>
      <c r="C277" s="249" t="s">
        <v>494</v>
      </c>
      <c r="D277" s="225"/>
      <c r="E277" s="226"/>
      <c r="F277" s="224"/>
      <c r="G277" s="224"/>
      <c r="H277" s="224"/>
      <c r="I277" s="224"/>
      <c r="J277" s="224"/>
      <c r="K277" s="224"/>
      <c r="L277" s="224"/>
      <c r="M277" s="224"/>
      <c r="N277" s="223"/>
      <c r="O277" s="223"/>
      <c r="P277" s="223"/>
      <c r="Q277" s="223"/>
      <c r="R277" s="224"/>
      <c r="S277" s="224"/>
      <c r="T277" s="224"/>
      <c r="U277" s="224"/>
      <c r="V277" s="224"/>
      <c r="W277" s="224"/>
      <c r="X277" s="224"/>
      <c r="Y277" s="224"/>
      <c r="Z277" s="214"/>
      <c r="AA277" s="214"/>
      <c r="AB277" s="214"/>
      <c r="AC277" s="214"/>
      <c r="AD277" s="214"/>
      <c r="AE277" s="214"/>
      <c r="AF277" s="214"/>
      <c r="AG277" s="214" t="s">
        <v>222</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3" x14ac:dyDescent="0.2">
      <c r="A278" s="221"/>
      <c r="B278" s="222"/>
      <c r="C278" s="249" t="s">
        <v>997</v>
      </c>
      <c r="D278" s="225"/>
      <c r="E278" s="226"/>
      <c r="F278" s="224"/>
      <c r="G278" s="224"/>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222</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x14ac:dyDescent="0.2">
      <c r="A279" s="221"/>
      <c r="B279" s="222"/>
      <c r="C279" s="249" t="s">
        <v>496</v>
      </c>
      <c r="D279" s="225"/>
      <c r="E279" s="226"/>
      <c r="F279" s="224"/>
      <c r="G279" s="224"/>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222</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3" x14ac:dyDescent="0.2">
      <c r="A280" s="221"/>
      <c r="B280" s="222"/>
      <c r="C280" s="249" t="s">
        <v>998</v>
      </c>
      <c r="D280" s="225"/>
      <c r="E280" s="226"/>
      <c r="F280" s="224"/>
      <c r="G280" s="224"/>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222</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3" x14ac:dyDescent="0.2">
      <c r="A281" s="221"/>
      <c r="B281" s="222"/>
      <c r="C281" s="249" t="s">
        <v>498</v>
      </c>
      <c r="D281" s="225"/>
      <c r="E281" s="226"/>
      <c r="F281" s="224"/>
      <c r="G281" s="224"/>
      <c r="H281" s="224"/>
      <c r="I281" s="224"/>
      <c r="J281" s="224"/>
      <c r="K281" s="224"/>
      <c r="L281" s="224"/>
      <c r="M281" s="224"/>
      <c r="N281" s="223"/>
      <c r="O281" s="223"/>
      <c r="P281" s="223"/>
      <c r="Q281" s="223"/>
      <c r="R281" s="224"/>
      <c r="S281" s="224"/>
      <c r="T281" s="224"/>
      <c r="U281" s="224"/>
      <c r="V281" s="224"/>
      <c r="W281" s="224"/>
      <c r="X281" s="224"/>
      <c r="Y281" s="224"/>
      <c r="Z281" s="214"/>
      <c r="AA281" s="214"/>
      <c r="AB281" s="214"/>
      <c r="AC281" s="214"/>
      <c r="AD281" s="214"/>
      <c r="AE281" s="214"/>
      <c r="AF281" s="214"/>
      <c r="AG281" s="214" t="s">
        <v>222</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3" x14ac:dyDescent="0.2">
      <c r="A282" s="221"/>
      <c r="B282" s="222"/>
      <c r="C282" s="249" t="s">
        <v>999</v>
      </c>
      <c r="D282" s="225"/>
      <c r="E282" s="226"/>
      <c r="F282" s="224"/>
      <c r="G282" s="224"/>
      <c r="H282" s="224"/>
      <c r="I282" s="224"/>
      <c r="J282" s="224"/>
      <c r="K282" s="224"/>
      <c r="L282" s="224"/>
      <c r="M282" s="224"/>
      <c r="N282" s="223"/>
      <c r="O282" s="223"/>
      <c r="P282" s="223"/>
      <c r="Q282" s="223"/>
      <c r="R282" s="224"/>
      <c r="S282" s="224"/>
      <c r="T282" s="224"/>
      <c r="U282" s="224"/>
      <c r="V282" s="224"/>
      <c r="W282" s="224"/>
      <c r="X282" s="224"/>
      <c r="Y282" s="224"/>
      <c r="Z282" s="214"/>
      <c r="AA282" s="214"/>
      <c r="AB282" s="214"/>
      <c r="AC282" s="214"/>
      <c r="AD282" s="214"/>
      <c r="AE282" s="214"/>
      <c r="AF282" s="214"/>
      <c r="AG282" s="214" t="s">
        <v>222</v>
      </c>
      <c r="AH282" s="214">
        <v>0</v>
      </c>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3" x14ac:dyDescent="0.2">
      <c r="A283" s="221"/>
      <c r="B283" s="222"/>
      <c r="C283" s="249" t="s">
        <v>500</v>
      </c>
      <c r="D283" s="225"/>
      <c r="E283" s="226"/>
      <c r="F283" s="224"/>
      <c r="G283" s="224"/>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222</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3" x14ac:dyDescent="0.2">
      <c r="A284" s="221"/>
      <c r="B284" s="222"/>
      <c r="C284" s="249" t="s">
        <v>1000</v>
      </c>
      <c r="D284" s="225"/>
      <c r="E284" s="226"/>
      <c r="F284" s="224"/>
      <c r="G284" s="224"/>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222</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3" x14ac:dyDescent="0.2">
      <c r="A285" s="221"/>
      <c r="B285" s="222"/>
      <c r="C285" s="249" t="s">
        <v>502</v>
      </c>
      <c r="D285" s="225"/>
      <c r="E285" s="226"/>
      <c r="F285" s="224"/>
      <c r="G285" s="224"/>
      <c r="H285" s="224"/>
      <c r="I285" s="224"/>
      <c r="J285" s="224"/>
      <c r="K285" s="224"/>
      <c r="L285" s="224"/>
      <c r="M285" s="224"/>
      <c r="N285" s="223"/>
      <c r="O285" s="223"/>
      <c r="P285" s="223"/>
      <c r="Q285" s="223"/>
      <c r="R285" s="224"/>
      <c r="S285" s="224"/>
      <c r="T285" s="224"/>
      <c r="U285" s="224"/>
      <c r="V285" s="224"/>
      <c r="W285" s="224"/>
      <c r="X285" s="224"/>
      <c r="Y285" s="224"/>
      <c r="Z285" s="214"/>
      <c r="AA285" s="214"/>
      <c r="AB285" s="214"/>
      <c r="AC285" s="214"/>
      <c r="AD285" s="214"/>
      <c r="AE285" s="214"/>
      <c r="AF285" s="214"/>
      <c r="AG285" s="214" t="s">
        <v>222</v>
      </c>
      <c r="AH285" s="214">
        <v>0</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x14ac:dyDescent="0.2">
      <c r="A286" s="221"/>
      <c r="B286" s="222"/>
      <c r="C286" s="249" t="s">
        <v>1001</v>
      </c>
      <c r="D286" s="225"/>
      <c r="E286" s="226"/>
      <c r="F286" s="224"/>
      <c r="G286" s="22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222</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3" x14ac:dyDescent="0.2">
      <c r="A287" s="221"/>
      <c r="B287" s="222"/>
      <c r="C287" s="249" t="s">
        <v>504</v>
      </c>
      <c r="D287" s="225"/>
      <c r="E287" s="226"/>
      <c r="F287" s="224"/>
      <c r="G287" s="224"/>
      <c r="H287" s="224"/>
      <c r="I287" s="224"/>
      <c r="J287" s="224"/>
      <c r="K287" s="224"/>
      <c r="L287" s="224"/>
      <c r="M287" s="224"/>
      <c r="N287" s="223"/>
      <c r="O287" s="223"/>
      <c r="P287" s="223"/>
      <c r="Q287" s="223"/>
      <c r="R287" s="224"/>
      <c r="S287" s="224"/>
      <c r="T287" s="224"/>
      <c r="U287" s="224"/>
      <c r="V287" s="224"/>
      <c r="W287" s="224"/>
      <c r="X287" s="224"/>
      <c r="Y287" s="224"/>
      <c r="Z287" s="214"/>
      <c r="AA287" s="214"/>
      <c r="AB287" s="214"/>
      <c r="AC287" s="214"/>
      <c r="AD287" s="214"/>
      <c r="AE287" s="214"/>
      <c r="AF287" s="214"/>
      <c r="AG287" s="214" t="s">
        <v>222</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x14ac:dyDescent="0.2">
      <c r="A288" s="221"/>
      <c r="B288" s="222"/>
      <c r="C288" s="249" t="s">
        <v>714</v>
      </c>
      <c r="D288" s="225"/>
      <c r="E288" s="226"/>
      <c r="F288" s="224"/>
      <c r="G288" s="224"/>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222</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49" t="s">
        <v>359</v>
      </c>
      <c r="D289" s="225"/>
      <c r="E289" s="226"/>
      <c r="F289" s="224"/>
      <c r="G289" s="224"/>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222</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3" x14ac:dyDescent="0.2">
      <c r="A290" s="221"/>
      <c r="B290" s="222"/>
      <c r="C290" s="249" t="s">
        <v>960</v>
      </c>
      <c r="D290" s="225"/>
      <c r="E290" s="226"/>
      <c r="F290" s="224"/>
      <c r="G290" s="224"/>
      <c r="H290" s="224"/>
      <c r="I290" s="224"/>
      <c r="J290" s="224"/>
      <c r="K290" s="224"/>
      <c r="L290" s="224"/>
      <c r="M290" s="224"/>
      <c r="N290" s="223"/>
      <c r="O290" s="223"/>
      <c r="P290" s="223"/>
      <c r="Q290" s="223"/>
      <c r="R290" s="224"/>
      <c r="S290" s="224"/>
      <c r="T290" s="224"/>
      <c r="U290" s="224"/>
      <c r="V290" s="224"/>
      <c r="W290" s="224"/>
      <c r="X290" s="224"/>
      <c r="Y290" s="224"/>
      <c r="Z290" s="214"/>
      <c r="AA290" s="214"/>
      <c r="AB290" s="214"/>
      <c r="AC290" s="214"/>
      <c r="AD290" s="214"/>
      <c r="AE290" s="214"/>
      <c r="AF290" s="214"/>
      <c r="AG290" s="214" t="s">
        <v>222</v>
      </c>
      <c r="AH290" s="214">
        <v>0</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3" x14ac:dyDescent="0.2">
      <c r="A291" s="221"/>
      <c r="B291" s="222"/>
      <c r="C291" s="249" t="s">
        <v>362</v>
      </c>
      <c r="D291" s="225"/>
      <c r="E291" s="226"/>
      <c r="F291" s="224"/>
      <c r="G291" s="224"/>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222</v>
      </c>
      <c r="AH291" s="214">
        <v>0</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3" x14ac:dyDescent="0.2">
      <c r="A292" s="221"/>
      <c r="B292" s="222"/>
      <c r="C292" s="249" t="s">
        <v>288</v>
      </c>
      <c r="D292" s="225"/>
      <c r="E292" s="226"/>
      <c r="F292" s="224"/>
      <c r="G292" s="224"/>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222</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x14ac:dyDescent="0.2">
      <c r="A293" s="221"/>
      <c r="B293" s="222"/>
      <c r="C293" s="249" t="s">
        <v>363</v>
      </c>
      <c r="D293" s="225"/>
      <c r="E293" s="226"/>
      <c r="F293" s="224"/>
      <c r="G293" s="224"/>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222</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3" x14ac:dyDescent="0.2">
      <c r="A294" s="221"/>
      <c r="B294" s="222"/>
      <c r="C294" s="249" t="s">
        <v>667</v>
      </c>
      <c r="D294" s="225"/>
      <c r="E294" s="226"/>
      <c r="F294" s="224"/>
      <c r="G294" s="224"/>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222</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3" x14ac:dyDescent="0.2">
      <c r="A295" s="221"/>
      <c r="B295" s="222"/>
      <c r="C295" s="249" t="s">
        <v>643</v>
      </c>
      <c r="D295" s="225"/>
      <c r="E295" s="226"/>
      <c r="F295" s="224"/>
      <c r="G295" s="224"/>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222</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3" x14ac:dyDescent="0.2">
      <c r="A296" s="221"/>
      <c r="B296" s="222"/>
      <c r="C296" s="249" t="s">
        <v>973</v>
      </c>
      <c r="D296" s="225"/>
      <c r="E296" s="226"/>
      <c r="F296" s="224"/>
      <c r="G296" s="224"/>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222</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3" x14ac:dyDescent="0.2">
      <c r="A297" s="221"/>
      <c r="B297" s="222"/>
      <c r="C297" s="249" t="s">
        <v>643</v>
      </c>
      <c r="D297" s="225"/>
      <c r="E297" s="226"/>
      <c r="F297" s="224"/>
      <c r="G297" s="224"/>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222</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3" x14ac:dyDescent="0.2">
      <c r="A298" s="221"/>
      <c r="B298" s="222"/>
      <c r="C298" s="249" t="s">
        <v>973</v>
      </c>
      <c r="D298" s="225"/>
      <c r="E298" s="226"/>
      <c r="F298" s="224"/>
      <c r="G298" s="224"/>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222</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3" x14ac:dyDescent="0.2">
      <c r="A299" s="221"/>
      <c r="B299" s="222"/>
      <c r="C299" s="249" t="s">
        <v>367</v>
      </c>
      <c r="D299" s="225"/>
      <c r="E299" s="226"/>
      <c r="F299" s="224"/>
      <c r="G299" s="224"/>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222</v>
      </c>
      <c r="AH299" s="214">
        <v>0</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3" x14ac:dyDescent="0.2">
      <c r="A300" s="221"/>
      <c r="B300" s="222"/>
      <c r="C300" s="249" t="s">
        <v>669</v>
      </c>
      <c r="D300" s="225"/>
      <c r="E300" s="226"/>
      <c r="F300" s="224"/>
      <c r="G300" s="224"/>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222</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3" x14ac:dyDescent="0.2">
      <c r="A301" s="221"/>
      <c r="B301" s="222"/>
      <c r="C301" s="249" t="s">
        <v>647</v>
      </c>
      <c r="D301" s="225"/>
      <c r="E301" s="226"/>
      <c r="F301" s="224"/>
      <c r="G301" s="224"/>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222</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3" x14ac:dyDescent="0.2">
      <c r="A302" s="221"/>
      <c r="B302" s="222"/>
      <c r="C302" s="249" t="s">
        <v>974</v>
      </c>
      <c r="D302" s="225"/>
      <c r="E302" s="226"/>
      <c r="F302" s="224"/>
      <c r="G302" s="224"/>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222</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3" x14ac:dyDescent="0.2">
      <c r="A303" s="221"/>
      <c r="B303" s="222"/>
      <c r="C303" s="249" t="s">
        <v>649</v>
      </c>
      <c r="D303" s="225"/>
      <c r="E303" s="226"/>
      <c r="F303" s="224"/>
      <c r="G303" s="224"/>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222</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3" x14ac:dyDescent="0.2">
      <c r="A304" s="221"/>
      <c r="B304" s="222"/>
      <c r="C304" s="249" t="s">
        <v>975</v>
      </c>
      <c r="D304" s="225"/>
      <c r="E304" s="226"/>
      <c r="F304" s="224"/>
      <c r="G304" s="224"/>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222</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3" x14ac:dyDescent="0.2">
      <c r="A305" s="221"/>
      <c r="B305" s="222"/>
      <c r="C305" s="249" t="s">
        <v>367</v>
      </c>
      <c r="D305" s="225"/>
      <c r="E305" s="226"/>
      <c r="F305" s="224"/>
      <c r="G305" s="224"/>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222</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3" x14ac:dyDescent="0.2">
      <c r="A306" s="221"/>
      <c r="B306" s="222"/>
      <c r="C306" s="249" t="s">
        <v>670</v>
      </c>
      <c r="D306" s="225"/>
      <c r="E306" s="226"/>
      <c r="F306" s="224"/>
      <c r="G306" s="22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222</v>
      </c>
      <c r="AH306" s="214">
        <v>0</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3" x14ac:dyDescent="0.2">
      <c r="A307" s="221"/>
      <c r="B307" s="222"/>
      <c r="C307" s="249" t="s">
        <v>370</v>
      </c>
      <c r="D307" s="225"/>
      <c r="E307" s="226"/>
      <c r="F307" s="224"/>
      <c r="G307" s="224"/>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222</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21"/>
      <c r="B308" s="222"/>
      <c r="C308" s="249" t="s">
        <v>674</v>
      </c>
      <c r="D308" s="225"/>
      <c r="E308" s="226"/>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222</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49" t="s">
        <v>955</v>
      </c>
      <c r="D309" s="225"/>
      <c r="E309" s="226"/>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222</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49" t="s">
        <v>976</v>
      </c>
      <c r="D310" s="225"/>
      <c r="E310" s="226"/>
      <c r="F310" s="224"/>
      <c r="G310" s="224"/>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222</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49" t="s">
        <v>504</v>
      </c>
      <c r="D311" s="225"/>
      <c r="E311" s="226"/>
      <c r="F311" s="224"/>
      <c r="G311" s="224"/>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222</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x14ac:dyDescent="0.2">
      <c r="A312" s="221"/>
      <c r="B312" s="222"/>
      <c r="C312" s="249" t="s">
        <v>1002</v>
      </c>
      <c r="D312" s="225"/>
      <c r="E312" s="226">
        <v>606.35</v>
      </c>
      <c r="F312" s="224"/>
      <c r="G312" s="224"/>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222</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1" x14ac:dyDescent="0.2">
      <c r="A313" s="235">
        <v>32</v>
      </c>
      <c r="B313" s="236" t="s">
        <v>507</v>
      </c>
      <c r="C313" s="246" t="s">
        <v>508</v>
      </c>
      <c r="D313" s="237" t="s">
        <v>235</v>
      </c>
      <c r="E313" s="238">
        <v>452.7</v>
      </c>
      <c r="F313" s="239"/>
      <c r="G313" s="240">
        <f>ROUND(E313*F313,2)</f>
        <v>0</v>
      </c>
      <c r="H313" s="239"/>
      <c r="I313" s="240">
        <f>ROUND(E313*H313,2)</f>
        <v>0</v>
      </c>
      <c r="J313" s="239"/>
      <c r="K313" s="240">
        <f>ROUND(E313*J313,2)</f>
        <v>0</v>
      </c>
      <c r="L313" s="240">
        <v>12</v>
      </c>
      <c r="M313" s="240">
        <f>G313*(1+L313/100)</f>
        <v>0</v>
      </c>
      <c r="N313" s="238">
        <v>0</v>
      </c>
      <c r="O313" s="238">
        <f>ROUND(E313*N313,2)</f>
        <v>0</v>
      </c>
      <c r="P313" s="238">
        <v>3.0000000000000001E-5</v>
      </c>
      <c r="Q313" s="238">
        <f>ROUND(E313*P313,2)</f>
        <v>0.01</v>
      </c>
      <c r="R313" s="240"/>
      <c r="S313" s="240" t="s">
        <v>236</v>
      </c>
      <c r="T313" s="241" t="s">
        <v>237</v>
      </c>
      <c r="U313" s="224">
        <v>0</v>
      </c>
      <c r="V313" s="224">
        <f>ROUND(E313*U313,2)</f>
        <v>0</v>
      </c>
      <c r="W313" s="224"/>
      <c r="X313" s="224" t="s">
        <v>238</v>
      </c>
      <c r="Y313" s="224" t="s">
        <v>210</v>
      </c>
      <c r="Z313" s="214"/>
      <c r="AA313" s="214"/>
      <c r="AB313" s="214"/>
      <c r="AC313" s="214"/>
      <c r="AD313" s="214"/>
      <c r="AE313" s="214"/>
      <c r="AF313" s="214"/>
      <c r="AG313" s="214" t="s">
        <v>319</v>
      </c>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2" x14ac:dyDescent="0.2">
      <c r="A314" s="221"/>
      <c r="B314" s="222"/>
      <c r="C314" s="249" t="s">
        <v>509</v>
      </c>
      <c r="D314" s="225"/>
      <c r="E314" s="226"/>
      <c r="F314" s="224"/>
      <c r="G314" s="224"/>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222</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x14ac:dyDescent="0.2">
      <c r="A315" s="221"/>
      <c r="B315" s="222"/>
      <c r="C315" s="249" t="s">
        <v>490</v>
      </c>
      <c r="D315" s="225"/>
      <c r="E315" s="226"/>
      <c r="F315" s="224"/>
      <c r="G315" s="224"/>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222</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3" x14ac:dyDescent="0.2">
      <c r="A316" s="221"/>
      <c r="B316" s="222"/>
      <c r="C316" s="249" t="s">
        <v>995</v>
      </c>
      <c r="D316" s="225"/>
      <c r="E316" s="226"/>
      <c r="F316" s="224"/>
      <c r="G316" s="224"/>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222</v>
      </c>
      <c r="AH316" s="214">
        <v>0</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3" x14ac:dyDescent="0.2">
      <c r="A317" s="221"/>
      <c r="B317" s="222"/>
      <c r="C317" s="249" t="s">
        <v>492</v>
      </c>
      <c r="D317" s="225"/>
      <c r="E317" s="226"/>
      <c r="F317" s="224"/>
      <c r="G317" s="22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222</v>
      </c>
      <c r="AH317" s="214">
        <v>0</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3" x14ac:dyDescent="0.2">
      <c r="A318" s="221"/>
      <c r="B318" s="222"/>
      <c r="C318" s="249" t="s">
        <v>996</v>
      </c>
      <c r="D318" s="225"/>
      <c r="E318" s="226"/>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222</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49" t="s">
        <v>494</v>
      </c>
      <c r="D319" s="225"/>
      <c r="E319" s="226"/>
      <c r="F319" s="224"/>
      <c r="G319" s="224"/>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222</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49" t="s">
        <v>997</v>
      </c>
      <c r="D320" s="225"/>
      <c r="E320" s="226"/>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222</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21"/>
      <c r="B321" s="222"/>
      <c r="C321" s="249" t="s">
        <v>496</v>
      </c>
      <c r="D321" s="225"/>
      <c r="E321" s="226"/>
      <c r="F321" s="224"/>
      <c r="G321" s="224"/>
      <c r="H321" s="224"/>
      <c r="I321" s="224"/>
      <c r="J321" s="224"/>
      <c r="K321" s="224"/>
      <c r="L321" s="224"/>
      <c r="M321" s="224"/>
      <c r="N321" s="223"/>
      <c r="O321" s="223"/>
      <c r="P321" s="223"/>
      <c r="Q321" s="223"/>
      <c r="R321" s="224"/>
      <c r="S321" s="224"/>
      <c r="T321" s="224"/>
      <c r="U321" s="224"/>
      <c r="V321" s="224"/>
      <c r="W321" s="224"/>
      <c r="X321" s="224"/>
      <c r="Y321" s="224"/>
      <c r="Z321" s="214"/>
      <c r="AA321" s="214"/>
      <c r="AB321" s="214"/>
      <c r="AC321" s="214"/>
      <c r="AD321" s="214"/>
      <c r="AE321" s="214"/>
      <c r="AF321" s="214"/>
      <c r="AG321" s="214" t="s">
        <v>222</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49" t="s">
        <v>998</v>
      </c>
      <c r="D322" s="225"/>
      <c r="E322" s="226"/>
      <c r="F322" s="224"/>
      <c r="G322" s="224"/>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222</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3" x14ac:dyDescent="0.2">
      <c r="A323" s="221"/>
      <c r="B323" s="222"/>
      <c r="C323" s="249" t="s">
        <v>498</v>
      </c>
      <c r="D323" s="225"/>
      <c r="E323" s="226"/>
      <c r="F323" s="224"/>
      <c r="G323" s="224"/>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222</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x14ac:dyDescent="0.2">
      <c r="A324" s="221"/>
      <c r="B324" s="222"/>
      <c r="C324" s="249" t="s">
        <v>999</v>
      </c>
      <c r="D324" s="225"/>
      <c r="E324" s="226"/>
      <c r="F324" s="224"/>
      <c r="G324" s="22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222</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49" t="s">
        <v>500</v>
      </c>
      <c r="D325" s="225"/>
      <c r="E325" s="226"/>
      <c r="F325" s="224"/>
      <c r="G325" s="224"/>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222</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x14ac:dyDescent="0.2">
      <c r="A326" s="221"/>
      <c r="B326" s="222"/>
      <c r="C326" s="249" t="s">
        <v>1000</v>
      </c>
      <c r="D326" s="225"/>
      <c r="E326" s="226"/>
      <c r="F326" s="224"/>
      <c r="G326" s="224"/>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222</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49" t="s">
        <v>502</v>
      </c>
      <c r="D327" s="225"/>
      <c r="E327" s="226"/>
      <c r="F327" s="224"/>
      <c r="G327" s="224"/>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222</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x14ac:dyDescent="0.2">
      <c r="A328" s="221"/>
      <c r="B328" s="222"/>
      <c r="C328" s="249" t="s">
        <v>1001</v>
      </c>
      <c r="D328" s="225"/>
      <c r="E328" s="226"/>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222</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49" t="s">
        <v>1003</v>
      </c>
      <c r="D329" s="225"/>
      <c r="E329" s="226">
        <v>452.7</v>
      </c>
      <c r="F329" s="224"/>
      <c r="G329" s="224"/>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222</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1" x14ac:dyDescent="0.2">
      <c r="A330" s="235">
        <v>33</v>
      </c>
      <c r="B330" s="236" t="s">
        <v>518</v>
      </c>
      <c r="C330" s="246" t="s">
        <v>519</v>
      </c>
      <c r="D330" s="237" t="s">
        <v>235</v>
      </c>
      <c r="E330" s="238">
        <v>497.97</v>
      </c>
      <c r="F330" s="239"/>
      <c r="G330" s="240">
        <f>ROUND(E330*F330,2)</f>
        <v>0</v>
      </c>
      <c r="H330" s="239"/>
      <c r="I330" s="240">
        <f>ROUND(E330*H330,2)</f>
        <v>0</v>
      </c>
      <c r="J330" s="239"/>
      <c r="K330" s="240">
        <f>ROUND(E330*J330,2)</f>
        <v>0</v>
      </c>
      <c r="L330" s="240">
        <v>12</v>
      </c>
      <c r="M330" s="240">
        <f>G330*(1+L330/100)</f>
        <v>0</v>
      </c>
      <c r="N330" s="238">
        <v>0</v>
      </c>
      <c r="O330" s="238">
        <f>ROUND(E330*N330,2)</f>
        <v>0</v>
      </c>
      <c r="P330" s="238">
        <v>0</v>
      </c>
      <c r="Q330" s="238">
        <f>ROUND(E330*P330,2)</f>
        <v>0</v>
      </c>
      <c r="R330" s="240"/>
      <c r="S330" s="240" t="s">
        <v>236</v>
      </c>
      <c r="T330" s="241" t="s">
        <v>237</v>
      </c>
      <c r="U330" s="224">
        <v>0</v>
      </c>
      <c r="V330" s="224">
        <f>ROUND(E330*U330,2)</f>
        <v>0</v>
      </c>
      <c r="W330" s="224"/>
      <c r="X330" s="224" t="s">
        <v>408</v>
      </c>
      <c r="Y330" s="224" t="s">
        <v>210</v>
      </c>
      <c r="Z330" s="214"/>
      <c r="AA330" s="214"/>
      <c r="AB330" s="214"/>
      <c r="AC330" s="214"/>
      <c r="AD330" s="214"/>
      <c r="AE330" s="214"/>
      <c r="AF330" s="214"/>
      <c r="AG330" s="214" t="s">
        <v>409</v>
      </c>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2" x14ac:dyDescent="0.2">
      <c r="A331" s="221"/>
      <c r="B331" s="222"/>
      <c r="C331" s="249" t="s">
        <v>1004</v>
      </c>
      <c r="D331" s="225"/>
      <c r="E331" s="226"/>
      <c r="F331" s="224"/>
      <c r="G331" s="224"/>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222</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3" x14ac:dyDescent="0.2">
      <c r="A332" s="221"/>
      <c r="B332" s="222"/>
      <c r="C332" s="249" t="s">
        <v>1005</v>
      </c>
      <c r="D332" s="225"/>
      <c r="E332" s="226">
        <v>497.97</v>
      </c>
      <c r="F332" s="224"/>
      <c r="G332" s="224"/>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222</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ht="22.5" outlineLevel="1" x14ac:dyDescent="0.2">
      <c r="A333" s="235">
        <v>34</v>
      </c>
      <c r="B333" s="236" t="s">
        <v>522</v>
      </c>
      <c r="C333" s="246" t="s">
        <v>523</v>
      </c>
      <c r="D333" s="237" t="s">
        <v>235</v>
      </c>
      <c r="E333" s="238">
        <v>153.648</v>
      </c>
      <c r="F333" s="239"/>
      <c r="G333" s="240">
        <f>ROUND(E333*F333,2)</f>
        <v>0</v>
      </c>
      <c r="H333" s="239"/>
      <c r="I333" s="240">
        <f>ROUND(E333*H333,2)</f>
        <v>0</v>
      </c>
      <c r="J333" s="239"/>
      <c r="K333" s="240">
        <f>ROUND(E333*J333,2)</f>
        <v>0</v>
      </c>
      <c r="L333" s="240">
        <v>12</v>
      </c>
      <c r="M333" s="240">
        <f>G333*(1+L333/100)</f>
        <v>0</v>
      </c>
      <c r="N333" s="238">
        <v>2.0000000000000001E-4</v>
      </c>
      <c r="O333" s="238">
        <f>ROUND(E333*N333,2)</f>
        <v>0.03</v>
      </c>
      <c r="P333" s="238">
        <v>0</v>
      </c>
      <c r="Q333" s="238">
        <f>ROUND(E333*P333,2)</f>
        <v>0</v>
      </c>
      <c r="R333" s="240"/>
      <c r="S333" s="240" t="s">
        <v>236</v>
      </c>
      <c r="T333" s="241" t="s">
        <v>237</v>
      </c>
      <c r="U333" s="224">
        <v>0</v>
      </c>
      <c r="V333" s="224">
        <f>ROUND(E333*U333,2)</f>
        <v>0</v>
      </c>
      <c r="W333" s="224"/>
      <c r="X333" s="224" t="s">
        <v>238</v>
      </c>
      <c r="Y333" s="224" t="s">
        <v>210</v>
      </c>
      <c r="Z333" s="214"/>
      <c r="AA333" s="214"/>
      <c r="AB333" s="214"/>
      <c r="AC333" s="214"/>
      <c r="AD333" s="214"/>
      <c r="AE333" s="214"/>
      <c r="AF333" s="214"/>
      <c r="AG333" s="214" t="s">
        <v>319</v>
      </c>
      <c r="AH333" s="214"/>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2" x14ac:dyDescent="0.2">
      <c r="A334" s="221"/>
      <c r="B334" s="222"/>
      <c r="C334" s="249" t="s">
        <v>524</v>
      </c>
      <c r="D334" s="225"/>
      <c r="E334" s="226"/>
      <c r="F334" s="224"/>
      <c r="G334" s="224"/>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222</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21"/>
      <c r="B335" s="222"/>
      <c r="C335" s="249" t="s">
        <v>359</v>
      </c>
      <c r="D335" s="225"/>
      <c r="E335" s="226"/>
      <c r="F335" s="224"/>
      <c r="G335" s="224"/>
      <c r="H335" s="224"/>
      <c r="I335" s="224"/>
      <c r="J335" s="224"/>
      <c r="K335" s="224"/>
      <c r="L335" s="224"/>
      <c r="M335" s="224"/>
      <c r="N335" s="223"/>
      <c r="O335" s="223"/>
      <c r="P335" s="223"/>
      <c r="Q335" s="223"/>
      <c r="R335" s="224"/>
      <c r="S335" s="224"/>
      <c r="T335" s="224"/>
      <c r="U335" s="224"/>
      <c r="V335" s="224"/>
      <c r="W335" s="224"/>
      <c r="X335" s="224"/>
      <c r="Y335" s="224"/>
      <c r="Z335" s="214"/>
      <c r="AA335" s="214"/>
      <c r="AB335" s="214"/>
      <c r="AC335" s="214"/>
      <c r="AD335" s="214"/>
      <c r="AE335" s="214"/>
      <c r="AF335" s="214"/>
      <c r="AG335" s="214" t="s">
        <v>222</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49" t="s">
        <v>960</v>
      </c>
      <c r="D336" s="225"/>
      <c r="E336" s="226"/>
      <c r="F336" s="224"/>
      <c r="G336" s="224"/>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222</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49" t="s">
        <v>362</v>
      </c>
      <c r="D337" s="225"/>
      <c r="E337" s="226"/>
      <c r="F337" s="224"/>
      <c r="G337" s="224"/>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222</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3" x14ac:dyDescent="0.2">
      <c r="A338" s="221"/>
      <c r="B338" s="222"/>
      <c r="C338" s="249" t="s">
        <v>288</v>
      </c>
      <c r="D338" s="225"/>
      <c r="E338" s="226"/>
      <c r="F338" s="224"/>
      <c r="G338" s="224"/>
      <c r="H338" s="224"/>
      <c r="I338" s="224"/>
      <c r="J338" s="224"/>
      <c r="K338" s="224"/>
      <c r="L338" s="224"/>
      <c r="M338" s="224"/>
      <c r="N338" s="223"/>
      <c r="O338" s="223"/>
      <c r="P338" s="223"/>
      <c r="Q338" s="223"/>
      <c r="R338" s="224"/>
      <c r="S338" s="224"/>
      <c r="T338" s="224"/>
      <c r="U338" s="224"/>
      <c r="V338" s="224"/>
      <c r="W338" s="224"/>
      <c r="X338" s="224"/>
      <c r="Y338" s="224"/>
      <c r="Z338" s="214"/>
      <c r="AA338" s="214"/>
      <c r="AB338" s="214"/>
      <c r="AC338" s="214"/>
      <c r="AD338" s="214"/>
      <c r="AE338" s="214"/>
      <c r="AF338" s="214"/>
      <c r="AG338" s="214" t="s">
        <v>222</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3" x14ac:dyDescent="0.2">
      <c r="A339" s="221"/>
      <c r="B339" s="222"/>
      <c r="C339" s="249" t="s">
        <v>363</v>
      </c>
      <c r="D339" s="225"/>
      <c r="E339" s="226"/>
      <c r="F339" s="224"/>
      <c r="G339" s="224"/>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222</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49" t="s">
        <v>667</v>
      </c>
      <c r="D340" s="225"/>
      <c r="E340" s="226"/>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222</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49" t="s">
        <v>643</v>
      </c>
      <c r="D341" s="225"/>
      <c r="E341" s="226"/>
      <c r="F341" s="224"/>
      <c r="G341" s="224"/>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222</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3" x14ac:dyDescent="0.2">
      <c r="A342" s="221"/>
      <c r="B342" s="222"/>
      <c r="C342" s="249" t="s">
        <v>973</v>
      </c>
      <c r="D342" s="225"/>
      <c r="E342" s="226"/>
      <c r="F342" s="224"/>
      <c r="G342" s="224"/>
      <c r="H342" s="224"/>
      <c r="I342" s="224"/>
      <c r="J342" s="224"/>
      <c r="K342" s="224"/>
      <c r="L342" s="224"/>
      <c r="M342" s="224"/>
      <c r="N342" s="223"/>
      <c r="O342" s="223"/>
      <c r="P342" s="223"/>
      <c r="Q342" s="223"/>
      <c r="R342" s="224"/>
      <c r="S342" s="224"/>
      <c r="T342" s="224"/>
      <c r="U342" s="224"/>
      <c r="V342" s="224"/>
      <c r="W342" s="224"/>
      <c r="X342" s="224"/>
      <c r="Y342" s="224"/>
      <c r="Z342" s="214"/>
      <c r="AA342" s="214"/>
      <c r="AB342" s="214"/>
      <c r="AC342" s="214"/>
      <c r="AD342" s="214"/>
      <c r="AE342" s="214"/>
      <c r="AF342" s="214"/>
      <c r="AG342" s="214" t="s">
        <v>222</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3" x14ac:dyDescent="0.2">
      <c r="A343" s="221"/>
      <c r="B343" s="222"/>
      <c r="C343" s="249" t="s">
        <v>643</v>
      </c>
      <c r="D343" s="225"/>
      <c r="E343" s="226"/>
      <c r="F343" s="224"/>
      <c r="G343" s="224"/>
      <c r="H343" s="224"/>
      <c r="I343" s="224"/>
      <c r="J343" s="224"/>
      <c r="K343" s="224"/>
      <c r="L343" s="224"/>
      <c r="M343" s="224"/>
      <c r="N343" s="223"/>
      <c r="O343" s="223"/>
      <c r="P343" s="223"/>
      <c r="Q343" s="223"/>
      <c r="R343" s="224"/>
      <c r="S343" s="224"/>
      <c r="T343" s="224"/>
      <c r="U343" s="224"/>
      <c r="V343" s="224"/>
      <c r="W343" s="224"/>
      <c r="X343" s="224"/>
      <c r="Y343" s="224"/>
      <c r="Z343" s="214"/>
      <c r="AA343" s="214"/>
      <c r="AB343" s="214"/>
      <c r="AC343" s="214"/>
      <c r="AD343" s="214"/>
      <c r="AE343" s="214"/>
      <c r="AF343" s="214"/>
      <c r="AG343" s="214" t="s">
        <v>222</v>
      </c>
      <c r="AH343" s="214">
        <v>0</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3" x14ac:dyDescent="0.2">
      <c r="A344" s="221"/>
      <c r="B344" s="222"/>
      <c r="C344" s="249" t="s">
        <v>973</v>
      </c>
      <c r="D344" s="225"/>
      <c r="E344" s="226"/>
      <c r="F344" s="224"/>
      <c r="G344" s="224"/>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222</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3" x14ac:dyDescent="0.2">
      <c r="A345" s="221"/>
      <c r="B345" s="222"/>
      <c r="C345" s="249" t="s">
        <v>367</v>
      </c>
      <c r="D345" s="225"/>
      <c r="E345" s="226"/>
      <c r="F345" s="224"/>
      <c r="G345" s="224"/>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222</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3" x14ac:dyDescent="0.2">
      <c r="A346" s="221"/>
      <c r="B346" s="222"/>
      <c r="C346" s="249" t="s">
        <v>669</v>
      </c>
      <c r="D346" s="225"/>
      <c r="E346" s="226"/>
      <c r="F346" s="224"/>
      <c r="G346" s="224"/>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222</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3" x14ac:dyDescent="0.2">
      <c r="A347" s="221"/>
      <c r="B347" s="222"/>
      <c r="C347" s="249" t="s">
        <v>647</v>
      </c>
      <c r="D347" s="225"/>
      <c r="E347" s="226"/>
      <c r="F347" s="224"/>
      <c r="G347" s="224"/>
      <c r="H347" s="224"/>
      <c r="I347" s="224"/>
      <c r="J347" s="224"/>
      <c r="K347" s="224"/>
      <c r="L347" s="224"/>
      <c r="M347" s="224"/>
      <c r="N347" s="223"/>
      <c r="O347" s="223"/>
      <c r="P347" s="223"/>
      <c r="Q347" s="223"/>
      <c r="R347" s="224"/>
      <c r="S347" s="224"/>
      <c r="T347" s="224"/>
      <c r="U347" s="224"/>
      <c r="V347" s="224"/>
      <c r="W347" s="224"/>
      <c r="X347" s="224"/>
      <c r="Y347" s="224"/>
      <c r="Z347" s="214"/>
      <c r="AA347" s="214"/>
      <c r="AB347" s="214"/>
      <c r="AC347" s="214"/>
      <c r="AD347" s="214"/>
      <c r="AE347" s="214"/>
      <c r="AF347" s="214"/>
      <c r="AG347" s="214" t="s">
        <v>222</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3" x14ac:dyDescent="0.2">
      <c r="A348" s="221"/>
      <c r="B348" s="222"/>
      <c r="C348" s="249" t="s">
        <v>974</v>
      </c>
      <c r="D348" s="225"/>
      <c r="E348" s="226"/>
      <c r="F348" s="224"/>
      <c r="G348" s="224"/>
      <c r="H348" s="224"/>
      <c r="I348" s="224"/>
      <c r="J348" s="224"/>
      <c r="K348" s="224"/>
      <c r="L348" s="224"/>
      <c r="M348" s="224"/>
      <c r="N348" s="223"/>
      <c r="O348" s="223"/>
      <c r="P348" s="223"/>
      <c r="Q348" s="223"/>
      <c r="R348" s="224"/>
      <c r="S348" s="224"/>
      <c r="T348" s="224"/>
      <c r="U348" s="224"/>
      <c r="V348" s="224"/>
      <c r="W348" s="224"/>
      <c r="X348" s="224"/>
      <c r="Y348" s="224"/>
      <c r="Z348" s="214"/>
      <c r="AA348" s="214"/>
      <c r="AB348" s="214"/>
      <c r="AC348" s="214"/>
      <c r="AD348" s="214"/>
      <c r="AE348" s="214"/>
      <c r="AF348" s="214"/>
      <c r="AG348" s="214" t="s">
        <v>222</v>
      </c>
      <c r="AH348" s="214">
        <v>0</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3" x14ac:dyDescent="0.2">
      <c r="A349" s="221"/>
      <c r="B349" s="222"/>
      <c r="C349" s="249" t="s">
        <v>649</v>
      </c>
      <c r="D349" s="225"/>
      <c r="E349" s="226"/>
      <c r="F349" s="224"/>
      <c r="G349" s="22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222</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3" x14ac:dyDescent="0.2">
      <c r="A350" s="221"/>
      <c r="B350" s="222"/>
      <c r="C350" s="249" t="s">
        <v>975</v>
      </c>
      <c r="D350" s="225"/>
      <c r="E350" s="226"/>
      <c r="F350" s="224"/>
      <c r="G350" s="224"/>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222</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3" x14ac:dyDescent="0.2">
      <c r="A351" s="221"/>
      <c r="B351" s="222"/>
      <c r="C351" s="249" t="s">
        <v>367</v>
      </c>
      <c r="D351" s="225"/>
      <c r="E351" s="226"/>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222</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3" x14ac:dyDescent="0.2">
      <c r="A352" s="221"/>
      <c r="B352" s="222"/>
      <c r="C352" s="249" t="s">
        <v>670</v>
      </c>
      <c r="D352" s="225"/>
      <c r="E352" s="226"/>
      <c r="F352" s="224"/>
      <c r="G352" s="22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222</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49" t="s">
        <v>370</v>
      </c>
      <c r="D353" s="225"/>
      <c r="E353" s="226"/>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222</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49" t="s">
        <v>674</v>
      </c>
      <c r="D354" s="225"/>
      <c r="E354" s="226"/>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222</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49" t="s">
        <v>955</v>
      </c>
      <c r="D355" s="225"/>
      <c r="E355" s="226"/>
      <c r="F355" s="224"/>
      <c r="G355" s="224"/>
      <c r="H355" s="224"/>
      <c r="I355" s="224"/>
      <c r="J355" s="224"/>
      <c r="K355" s="224"/>
      <c r="L355" s="224"/>
      <c r="M355" s="224"/>
      <c r="N355" s="223"/>
      <c r="O355" s="223"/>
      <c r="P355" s="223"/>
      <c r="Q355" s="223"/>
      <c r="R355" s="224"/>
      <c r="S355" s="224"/>
      <c r="T355" s="224"/>
      <c r="U355" s="224"/>
      <c r="V355" s="224"/>
      <c r="W355" s="224"/>
      <c r="X355" s="224"/>
      <c r="Y355" s="224"/>
      <c r="Z355" s="214"/>
      <c r="AA355" s="214"/>
      <c r="AB355" s="214"/>
      <c r="AC355" s="214"/>
      <c r="AD355" s="214"/>
      <c r="AE355" s="214"/>
      <c r="AF355" s="214"/>
      <c r="AG355" s="214" t="s">
        <v>222</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3" x14ac:dyDescent="0.2">
      <c r="A356" s="221"/>
      <c r="B356" s="222"/>
      <c r="C356" s="249" t="s">
        <v>976</v>
      </c>
      <c r="D356" s="225"/>
      <c r="E356" s="226"/>
      <c r="F356" s="224"/>
      <c r="G356" s="224"/>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222</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3" x14ac:dyDescent="0.2">
      <c r="A357" s="221"/>
      <c r="B357" s="222"/>
      <c r="C357" s="249" t="s">
        <v>977</v>
      </c>
      <c r="D357" s="225"/>
      <c r="E357" s="226">
        <v>153.65</v>
      </c>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222</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ht="22.5" outlineLevel="1" x14ac:dyDescent="0.2">
      <c r="A358" s="235">
        <v>35</v>
      </c>
      <c r="B358" s="236" t="s">
        <v>525</v>
      </c>
      <c r="C358" s="246" t="s">
        <v>526</v>
      </c>
      <c r="D358" s="237" t="s">
        <v>235</v>
      </c>
      <c r="E358" s="238">
        <v>591.00800000000004</v>
      </c>
      <c r="F358" s="239"/>
      <c r="G358" s="240">
        <f>ROUND(E358*F358,2)</f>
        <v>0</v>
      </c>
      <c r="H358" s="239"/>
      <c r="I358" s="240">
        <f>ROUND(E358*H358,2)</f>
        <v>0</v>
      </c>
      <c r="J358" s="239"/>
      <c r="K358" s="240">
        <f>ROUND(E358*J358,2)</f>
        <v>0</v>
      </c>
      <c r="L358" s="240">
        <v>12</v>
      </c>
      <c r="M358" s="240">
        <f>G358*(1+L358/100)</f>
        <v>0</v>
      </c>
      <c r="N358" s="238">
        <v>2.9E-4</v>
      </c>
      <c r="O358" s="238">
        <f>ROUND(E358*N358,2)</f>
        <v>0.17</v>
      </c>
      <c r="P358" s="238">
        <v>0</v>
      </c>
      <c r="Q358" s="238">
        <f>ROUND(E358*P358,2)</f>
        <v>0</v>
      </c>
      <c r="R358" s="240"/>
      <c r="S358" s="240" t="s">
        <v>236</v>
      </c>
      <c r="T358" s="241" t="s">
        <v>237</v>
      </c>
      <c r="U358" s="224">
        <v>0</v>
      </c>
      <c r="V358" s="224">
        <f>ROUND(E358*U358,2)</f>
        <v>0</v>
      </c>
      <c r="W358" s="224"/>
      <c r="X358" s="224" t="s">
        <v>238</v>
      </c>
      <c r="Y358" s="224" t="s">
        <v>210</v>
      </c>
      <c r="Z358" s="214"/>
      <c r="AA358" s="214"/>
      <c r="AB358" s="214"/>
      <c r="AC358" s="214"/>
      <c r="AD358" s="214"/>
      <c r="AE358" s="214"/>
      <c r="AF358" s="214"/>
      <c r="AG358" s="214" t="s">
        <v>319</v>
      </c>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x14ac:dyDescent="0.2">
      <c r="A359" s="3"/>
      <c r="B359" s="4"/>
      <c r="C359" s="250"/>
      <c r="D359" s="6"/>
      <c r="E359" s="3"/>
      <c r="F359" s="3"/>
      <c r="G359" s="3"/>
      <c r="H359" s="3"/>
      <c r="I359" s="3"/>
      <c r="J359" s="3"/>
      <c r="K359" s="3"/>
      <c r="L359" s="3"/>
      <c r="M359" s="3"/>
      <c r="N359" s="3"/>
      <c r="O359" s="3"/>
      <c r="P359" s="3"/>
      <c r="Q359" s="3"/>
      <c r="R359" s="3"/>
      <c r="S359" s="3"/>
      <c r="T359" s="3"/>
      <c r="U359" s="3"/>
      <c r="V359" s="3"/>
      <c r="W359" s="3"/>
      <c r="X359" s="3"/>
      <c r="Y359" s="3"/>
      <c r="AE359">
        <v>12</v>
      </c>
      <c r="AF359">
        <v>21</v>
      </c>
      <c r="AG359" t="s">
        <v>188</v>
      </c>
    </row>
    <row r="360" spans="1:60" x14ac:dyDescent="0.2">
      <c r="A360" s="217"/>
      <c r="B360" s="218" t="s">
        <v>29</v>
      </c>
      <c r="C360" s="251"/>
      <c r="D360" s="219"/>
      <c r="E360" s="220"/>
      <c r="F360" s="220"/>
      <c r="G360" s="234">
        <f>G8+G89+G242+G244+G263+G267+G270</f>
        <v>0</v>
      </c>
      <c r="H360" s="3"/>
      <c r="I360" s="3"/>
      <c r="J360" s="3"/>
      <c r="K360" s="3"/>
      <c r="L360" s="3"/>
      <c r="M360" s="3"/>
      <c r="N360" s="3"/>
      <c r="O360" s="3"/>
      <c r="P360" s="3"/>
      <c r="Q360" s="3"/>
      <c r="R360" s="3"/>
      <c r="S360" s="3"/>
      <c r="T360" s="3"/>
      <c r="U360" s="3"/>
      <c r="V360" s="3"/>
      <c r="W360" s="3"/>
      <c r="X360" s="3"/>
      <c r="Y360" s="3"/>
      <c r="AE360">
        <f>SUMIF(L7:L358,AE359,G7:G358)</f>
        <v>0</v>
      </c>
      <c r="AF360">
        <f>SUMIF(L7:L358,AF359,G7:G358)</f>
        <v>0</v>
      </c>
      <c r="AG360" t="s">
        <v>230</v>
      </c>
    </row>
    <row r="361" spans="1:60" x14ac:dyDescent="0.2">
      <c r="C361" s="252"/>
      <c r="D361" s="10"/>
      <c r="AG361" t="s">
        <v>231</v>
      </c>
    </row>
    <row r="362" spans="1:60" x14ac:dyDescent="0.2">
      <c r="D362" s="10"/>
    </row>
    <row r="363" spans="1:60" x14ac:dyDescent="0.2">
      <c r="D363" s="10"/>
    </row>
    <row r="364" spans="1:60" x14ac:dyDescent="0.2">
      <c r="D364" s="10"/>
    </row>
    <row r="365" spans="1:60" x14ac:dyDescent="0.2">
      <c r="D365" s="10"/>
    </row>
    <row r="366" spans="1:60" x14ac:dyDescent="0.2">
      <c r="D366" s="10"/>
    </row>
    <row r="367" spans="1:60" x14ac:dyDescent="0.2">
      <c r="D367" s="10"/>
    </row>
    <row r="368" spans="1:60"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OUQRBghx7FWGP8rTNypu+II32qvSJ5XaGgCBtGtWFUU6xBdWojDkw1F25nWjOFodaFCqmVhvnATf1s5DYBXvQ==" saltValue="T25YGuhIEPpLnqZM7ZcQKA==" spinCount="100000" sheet="1" formatRows="0"/>
  <mergeCells count="6">
    <mergeCell ref="A1:G1"/>
    <mergeCell ref="C2:G2"/>
    <mergeCell ref="C3:G3"/>
    <mergeCell ref="C4:G4"/>
    <mergeCell ref="C266:G266"/>
    <mergeCell ref="C269:G26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232</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75</v>
      </c>
      <c r="C3" s="203" t="s">
        <v>76</v>
      </c>
      <c r="D3" s="201"/>
      <c r="E3" s="201"/>
      <c r="F3" s="201"/>
      <c r="G3" s="202"/>
      <c r="AC3" s="178" t="s">
        <v>176</v>
      </c>
      <c r="AG3" t="s">
        <v>178</v>
      </c>
    </row>
    <row r="4" spans="1:60" ht="24.95" customHeight="1" x14ac:dyDescent="0.2">
      <c r="A4" s="204" t="s">
        <v>9</v>
      </c>
      <c r="B4" s="205" t="s">
        <v>62</v>
      </c>
      <c r="C4" s="206" t="s">
        <v>68</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164</v>
      </c>
      <c r="C8" s="245" t="s">
        <v>165</v>
      </c>
      <c r="D8" s="230"/>
      <c r="E8" s="231"/>
      <c r="F8" s="232"/>
      <c r="G8" s="232">
        <f>SUMIF(AG9:AG20,"&lt;&gt;NOR",G9:G20)</f>
        <v>0</v>
      </c>
      <c r="H8" s="232"/>
      <c r="I8" s="232">
        <f>SUM(I9:I20)</f>
        <v>0</v>
      </c>
      <c r="J8" s="232"/>
      <c r="K8" s="232">
        <f>SUM(K9:K20)</f>
        <v>0</v>
      </c>
      <c r="L8" s="232"/>
      <c r="M8" s="232">
        <f>SUM(M9:M20)</f>
        <v>0</v>
      </c>
      <c r="N8" s="231"/>
      <c r="O8" s="231">
        <f>SUM(O9:O20)</f>
        <v>0</v>
      </c>
      <c r="P8" s="231"/>
      <c r="Q8" s="231">
        <f>SUM(Q9:Q20)</f>
        <v>0</v>
      </c>
      <c r="R8" s="232"/>
      <c r="S8" s="232"/>
      <c r="T8" s="233"/>
      <c r="U8" s="227"/>
      <c r="V8" s="227">
        <f>SUM(V9:V20)</f>
        <v>0</v>
      </c>
      <c r="W8" s="227"/>
      <c r="X8" s="227"/>
      <c r="Y8" s="227"/>
      <c r="AG8" t="s">
        <v>203</v>
      </c>
    </row>
    <row r="9" spans="1:60" ht="22.5" outlineLevel="1" x14ac:dyDescent="0.2">
      <c r="A9" s="235">
        <v>1</v>
      </c>
      <c r="B9" s="236" t="s">
        <v>527</v>
      </c>
      <c r="C9" s="246" t="s">
        <v>719</v>
      </c>
      <c r="D9" s="237" t="s">
        <v>318</v>
      </c>
      <c r="E9" s="238">
        <v>94.91</v>
      </c>
      <c r="F9" s="239"/>
      <c r="G9" s="240">
        <f>ROUND(E9*F9,2)</f>
        <v>0</v>
      </c>
      <c r="H9" s="239"/>
      <c r="I9" s="240">
        <f>ROUND(E9*H9,2)</f>
        <v>0</v>
      </c>
      <c r="J9" s="239"/>
      <c r="K9" s="240">
        <f>ROUND(E9*J9,2)</f>
        <v>0</v>
      </c>
      <c r="L9" s="240">
        <v>12</v>
      </c>
      <c r="M9" s="240">
        <f>G9*(1+L9/100)</f>
        <v>0</v>
      </c>
      <c r="N9" s="238">
        <v>0</v>
      </c>
      <c r="O9" s="238">
        <f>ROUND(E9*N9,2)</f>
        <v>0</v>
      </c>
      <c r="P9" s="238">
        <v>0</v>
      </c>
      <c r="Q9" s="238">
        <f>ROUND(E9*P9,2)</f>
        <v>0</v>
      </c>
      <c r="R9" s="240"/>
      <c r="S9" s="240" t="s">
        <v>229</v>
      </c>
      <c r="T9" s="241" t="s">
        <v>208</v>
      </c>
      <c r="U9" s="224">
        <v>0</v>
      </c>
      <c r="V9" s="224">
        <f>ROUND(E9*U9,2)</f>
        <v>0</v>
      </c>
      <c r="W9" s="224"/>
      <c r="X9" s="224" t="s">
        <v>238</v>
      </c>
      <c r="Y9" s="224" t="s">
        <v>210</v>
      </c>
      <c r="Z9" s="214"/>
      <c r="AA9" s="214"/>
      <c r="AB9" s="214"/>
      <c r="AC9" s="214"/>
      <c r="AD9" s="214"/>
      <c r="AE9" s="214"/>
      <c r="AF9" s="214"/>
      <c r="AG9" s="214" t="s">
        <v>319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7" t="s">
        <v>860</v>
      </c>
      <c r="D10" s="242"/>
      <c r="E10" s="242"/>
      <c r="F10" s="242"/>
      <c r="G10" s="242"/>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213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48" t="s">
        <v>861</v>
      </c>
      <c r="D11" s="243"/>
      <c r="E11" s="243"/>
      <c r="F11" s="243"/>
      <c r="G11" s="243"/>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213</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
      <c r="A12" s="221"/>
      <c r="B12" s="222"/>
      <c r="C12" s="249" t="s">
        <v>720</v>
      </c>
      <c r="D12" s="225"/>
      <c r="E12" s="226">
        <v>63</v>
      </c>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49" t="s">
        <v>1006</v>
      </c>
      <c r="D13" s="225"/>
      <c r="E13" s="226">
        <v>13.2</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49" t="s">
        <v>1007</v>
      </c>
      <c r="D14" s="225"/>
      <c r="E14" s="226">
        <v>7.25</v>
      </c>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222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49" t="s">
        <v>1008</v>
      </c>
      <c r="D15" s="225"/>
      <c r="E15" s="226">
        <v>8.8800000000000008</v>
      </c>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222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49" t="s">
        <v>1009</v>
      </c>
      <c r="D16" s="225"/>
      <c r="E16" s="226">
        <v>2.58</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1" x14ac:dyDescent="0.2">
      <c r="A17" s="235">
        <v>2</v>
      </c>
      <c r="B17" s="236" t="s">
        <v>536</v>
      </c>
      <c r="C17" s="246" t="s">
        <v>724</v>
      </c>
      <c r="D17" s="237" t="s">
        <v>318</v>
      </c>
      <c r="E17" s="238">
        <v>12.1</v>
      </c>
      <c r="F17" s="239"/>
      <c r="G17" s="240">
        <f>ROUND(E17*F17,2)</f>
        <v>0</v>
      </c>
      <c r="H17" s="239"/>
      <c r="I17" s="240">
        <f>ROUND(E17*H17,2)</f>
        <v>0</v>
      </c>
      <c r="J17" s="239"/>
      <c r="K17" s="240">
        <f>ROUND(E17*J17,2)</f>
        <v>0</v>
      </c>
      <c r="L17" s="240">
        <v>12</v>
      </c>
      <c r="M17" s="240">
        <f>G17*(1+L17/100)</f>
        <v>0</v>
      </c>
      <c r="N17" s="238">
        <v>0</v>
      </c>
      <c r="O17" s="238">
        <f>ROUND(E17*N17,2)</f>
        <v>0</v>
      </c>
      <c r="P17" s="238">
        <v>0</v>
      </c>
      <c r="Q17" s="238">
        <f>ROUND(E17*P17,2)</f>
        <v>0</v>
      </c>
      <c r="R17" s="240"/>
      <c r="S17" s="240" t="s">
        <v>229</v>
      </c>
      <c r="T17" s="241" t="s">
        <v>208</v>
      </c>
      <c r="U17" s="224">
        <v>0</v>
      </c>
      <c r="V17" s="224">
        <f>ROUND(E17*U17,2)</f>
        <v>0</v>
      </c>
      <c r="W17" s="224"/>
      <c r="X17" s="224" t="s">
        <v>238</v>
      </c>
      <c r="Y17" s="224" t="s">
        <v>210</v>
      </c>
      <c r="Z17" s="214"/>
      <c r="AA17" s="214"/>
      <c r="AB17" s="214"/>
      <c r="AC17" s="214"/>
      <c r="AD17" s="214"/>
      <c r="AE17" s="214"/>
      <c r="AF17" s="214"/>
      <c r="AG17" s="214" t="s">
        <v>319</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47" t="s">
        <v>860</v>
      </c>
      <c r="D18" s="242"/>
      <c r="E18" s="242"/>
      <c r="F18" s="242"/>
      <c r="G18" s="242"/>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213</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48" t="s">
        <v>861</v>
      </c>
      <c r="D19" s="243"/>
      <c r="E19" s="243"/>
      <c r="F19" s="243"/>
      <c r="G19" s="243"/>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213</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2" x14ac:dyDescent="0.2">
      <c r="A20" s="221"/>
      <c r="B20" s="222"/>
      <c r="C20" s="249" t="s">
        <v>538</v>
      </c>
      <c r="D20" s="225"/>
      <c r="E20" s="226">
        <v>12.1</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222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x14ac:dyDescent="0.2">
      <c r="A21" s="228" t="s">
        <v>202</v>
      </c>
      <c r="B21" s="229" t="s">
        <v>166</v>
      </c>
      <c r="C21" s="245" t="s">
        <v>167</v>
      </c>
      <c r="D21" s="230"/>
      <c r="E21" s="231"/>
      <c r="F21" s="232"/>
      <c r="G21" s="232">
        <f>SUMIF(AG22:AG141,"&lt;&gt;NOR",G22:G141)</f>
        <v>0</v>
      </c>
      <c r="H21" s="232"/>
      <c r="I21" s="232">
        <f>SUM(I22:I141)</f>
        <v>0</v>
      </c>
      <c r="J21" s="232"/>
      <c r="K21" s="232">
        <f>SUM(K22:K141)</f>
        <v>0</v>
      </c>
      <c r="L21" s="232"/>
      <c r="M21" s="232">
        <f>SUM(M22:M141)</f>
        <v>0</v>
      </c>
      <c r="N21" s="231"/>
      <c r="O21" s="231">
        <f>SUM(O22:O141)</f>
        <v>0</v>
      </c>
      <c r="P21" s="231"/>
      <c r="Q21" s="231">
        <f>SUM(Q22:Q141)</f>
        <v>0</v>
      </c>
      <c r="R21" s="232"/>
      <c r="S21" s="232"/>
      <c r="T21" s="233"/>
      <c r="U21" s="227"/>
      <c r="V21" s="227">
        <f>SUM(V22:V141)</f>
        <v>0</v>
      </c>
      <c r="W21" s="227"/>
      <c r="X21" s="227"/>
      <c r="Y21" s="227"/>
      <c r="AG21" t="s">
        <v>203</v>
      </c>
    </row>
    <row r="22" spans="1:60" ht="22.5" outlineLevel="1" x14ac:dyDescent="0.2">
      <c r="A22" s="235">
        <v>3</v>
      </c>
      <c r="B22" s="236" t="s">
        <v>539</v>
      </c>
      <c r="C22" s="246" t="s">
        <v>862</v>
      </c>
      <c r="D22" s="237" t="s">
        <v>318</v>
      </c>
      <c r="E22" s="238">
        <v>95.99</v>
      </c>
      <c r="F22" s="239"/>
      <c r="G22" s="240">
        <f>ROUND(E22*F22,2)</f>
        <v>0</v>
      </c>
      <c r="H22" s="239"/>
      <c r="I22" s="240">
        <f>ROUND(E22*H22,2)</f>
        <v>0</v>
      </c>
      <c r="J22" s="239"/>
      <c r="K22" s="240">
        <f>ROUND(E22*J22,2)</f>
        <v>0</v>
      </c>
      <c r="L22" s="240">
        <v>12</v>
      </c>
      <c r="M22" s="240">
        <f>G22*(1+L22/100)</f>
        <v>0</v>
      </c>
      <c r="N22" s="238">
        <v>0</v>
      </c>
      <c r="O22" s="238">
        <f>ROUND(E22*N22,2)</f>
        <v>0</v>
      </c>
      <c r="P22" s="238">
        <v>0</v>
      </c>
      <c r="Q22" s="238">
        <f>ROUND(E22*P22,2)</f>
        <v>0</v>
      </c>
      <c r="R22" s="240"/>
      <c r="S22" s="240" t="s">
        <v>229</v>
      </c>
      <c r="T22" s="241" t="s">
        <v>208</v>
      </c>
      <c r="U22" s="224">
        <v>0</v>
      </c>
      <c r="V22" s="224">
        <f>ROUND(E22*U22,2)</f>
        <v>0</v>
      </c>
      <c r="W22" s="224"/>
      <c r="X22" s="224" t="s">
        <v>238</v>
      </c>
      <c r="Y22" s="224" t="s">
        <v>210</v>
      </c>
      <c r="Z22" s="214"/>
      <c r="AA22" s="214"/>
      <c r="AB22" s="214"/>
      <c r="AC22" s="214"/>
      <c r="AD22" s="214"/>
      <c r="AE22" s="214"/>
      <c r="AF22" s="214"/>
      <c r="AG22" s="214" t="s">
        <v>319</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47" t="s">
        <v>1010</v>
      </c>
      <c r="D23" s="242"/>
      <c r="E23" s="242"/>
      <c r="F23" s="242"/>
      <c r="G23" s="242"/>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213</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48" t="s">
        <v>863</v>
      </c>
      <c r="D24" s="243"/>
      <c r="E24" s="243"/>
      <c r="F24" s="243"/>
      <c r="G24" s="243"/>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213</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49" t="s">
        <v>726</v>
      </c>
      <c r="D25" s="225"/>
      <c r="E25" s="226">
        <v>63</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222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49" t="s">
        <v>941</v>
      </c>
      <c r="D26" s="225"/>
      <c r="E26" s="226">
        <v>13.2</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49" t="s">
        <v>1011</v>
      </c>
      <c r="D27" s="225"/>
      <c r="E27" s="226">
        <v>7.25</v>
      </c>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222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49" t="s">
        <v>1012</v>
      </c>
      <c r="D28" s="225"/>
      <c r="E28" s="226">
        <v>11.1</v>
      </c>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222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49" t="s">
        <v>730</v>
      </c>
      <c r="D29" s="225"/>
      <c r="E29" s="226">
        <v>1.44</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222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2.5" outlineLevel="1" x14ac:dyDescent="0.2">
      <c r="A30" s="235">
        <v>4</v>
      </c>
      <c r="B30" s="236" t="s">
        <v>547</v>
      </c>
      <c r="C30" s="246" t="s">
        <v>731</v>
      </c>
      <c r="D30" s="237" t="s">
        <v>235</v>
      </c>
      <c r="E30" s="238">
        <v>4.984</v>
      </c>
      <c r="F30" s="239"/>
      <c r="G30" s="240">
        <f>ROUND(E30*F30,2)</f>
        <v>0</v>
      </c>
      <c r="H30" s="239"/>
      <c r="I30" s="240">
        <f>ROUND(E30*H30,2)</f>
        <v>0</v>
      </c>
      <c r="J30" s="239"/>
      <c r="K30" s="240">
        <f>ROUND(E30*J30,2)</f>
        <v>0</v>
      </c>
      <c r="L30" s="240">
        <v>12</v>
      </c>
      <c r="M30" s="240">
        <f>G30*(1+L30/100)</f>
        <v>0</v>
      </c>
      <c r="N30" s="238">
        <v>0</v>
      </c>
      <c r="O30" s="238">
        <f>ROUND(E30*N30,2)</f>
        <v>0</v>
      </c>
      <c r="P30" s="238">
        <v>0</v>
      </c>
      <c r="Q30" s="238">
        <f>ROUND(E30*P30,2)</f>
        <v>0</v>
      </c>
      <c r="R30" s="240"/>
      <c r="S30" s="240" t="s">
        <v>229</v>
      </c>
      <c r="T30" s="241" t="s">
        <v>208</v>
      </c>
      <c r="U30" s="224">
        <v>0</v>
      </c>
      <c r="V30" s="224">
        <f>ROUND(E30*U30,2)</f>
        <v>0</v>
      </c>
      <c r="W30" s="224"/>
      <c r="X30" s="224" t="s">
        <v>238</v>
      </c>
      <c r="Y30" s="224" t="s">
        <v>210</v>
      </c>
      <c r="Z30" s="214"/>
      <c r="AA30" s="214"/>
      <c r="AB30" s="214"/>
      <c r="AC30" s="214"/>
      <c r="AD30" s="214"/>
      <c r="AE30" s="214"/>
      <c r="AF30" s="214"/>
      <c r="AG30" s="214" t="s">
        <v>319</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49" t="s">
        <v>1013</v>
      </c>
      <c r="D31" s="225"/>
      <c r="E31" s="226">
        <v>4.4800000000000004</v>
      </c>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222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49" t="s">
        <v>732</v>
      </c>
      <c r="D32" s="225"/>
      <c r="E32" s="226">
        <v>0.504</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222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ht="22.5" outlineLevel="1" x14ac:dyDescent="0.2">
      <c r="A33" s="235">
        <v>5</v>
      </c>
      <c r="B33" s="236" t="s">
        <v>569</v>
      </c>
      <c r="C33" s="246" t="s">
        <v>946</v>
      </c>
      <c r="D33" s="237" t="s">
        <v>342</v>
      </c>
      <c r="E33" s="238">
        <v>8</v>
      </c>
      <c r="F33" s="239"/>
      <c r="G33" s="240">
        <f>ROUND(E33*F33,2)</f>
        <v>0</v>
      </c>
      <c r="H33" s="239"/>
      <c r="I33" s="240">
        <f>ROUND(E33*H33,2)</f>
        <v>0</v>
      </c>
      <c r="J33" s="239"/>
      <c r="K33" s="240">
        <f>ROUND(E33*J33,2)</f>
        <v>0</v>
      </c>
      <c r="L33" s="240">
        <v>12</v>
      </c>
      <c r="M33" s="240">
        <f>G33*(1+L33/100)</f>
        <v>0</v>
      </c>
      <c r="N33" s="238">
        <v>0</v>
      </c>
      <c r="O33" s="238">
        <f>ROUND(E33*N33,2)</f>
        <v>0</v>
      </c>
      <c r="P33" s="238">
        <v>0</v>
      </c>
      <c r="Q33" s="238">
        <f>ROUND(E33*P33,2)</f>
        <v>0</v>
      </c>
      <c r="R33" s="240"/>
      <c r="S33" s="240" t="s">
        <v>229</v>
      </c>
      <c r="T33" s="241" t="s">
        <v>208</v>
      </c>
      <c r="U33" s="224">
        <v>0</v>
      </c>
      <c r="V33" s="224">
        <f>ROUND(E33*U33,2)</f>
        <v>0</v>
      </c>
      <c r="W33" s="224"/>
      <c r="X33" s="224" t="s">
        <v>238</v>
      </c>
      <c r="Y33" s="224" t="s">
        <v>210</v>
      </c>
      <c r="Z33" s="214"/>
      <c r="AA33" s="214"/>
      <c r="AB33" s="214"/>
      <c r="AC33" s="214"/>
      <c r="AD33" s="214"/>
      <c r="AE33" s="214"/>
      <c r="AF33" s="214"/>
      <c r="AG33" s="214" t="s">
        <v>319</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21"/>
      <c r="B34" s="222"/>
      <c r="C34" s="247" t="s">
        <v>553</v>
      </c>
      <c r="D34" s="242"/>
      <c r="E34" s="242"/>
      <c r="F34" s="242"/>
      <c r="G34" s="242"/>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213</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48" t="s">
        <v>554</v>
      </c>
      <c r="D35" s="243"/>
      <c r="E35" s="243"/>
      <c r="F35" s="243"/>
      <c r="G35" s="243"/>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213</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48" t="s">
        <v>555</v>
      </c>
      <c r="D36" s="243"/>
      <c r="E36" s="243"/>
      <c r="F36" s="243"/>
      <c r="G36" s="243"/>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213</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48" t="s">
        <v>556</v>
      </c>
      <c r="D37" s="243"/>
      <c r="E37" s="243"/>
      <c r="F37" s="243"/>
      <c r="G37" s="243"/>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213</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48" t="s">
        <v>557</v>
      </c>
      <c r="D38" s="243"/>
      <c r="E38" s="243"/>
      <c r="F38" s="243"/>
      <c r="G38" s="243"/>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213</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48" t="s">
        <v>558</v>
      </c>
      <c r="D39" s="243"/>
      <c r="E39" s="243"/>
      <c r="F39" s="243"/>
      <c r="G39" s="243"/>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213</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48" t="s">
        <v>529</v>
      </c>
      <c r="D40" s="243"/>
      <c r="E40" s="243"/>
      <c r="F40" s="243"/>
      <c r="G40" s="243"/>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213</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49" t="s">
        <v>734</v>
      </c>
      <c r="D41" s="225"/>
      <c r="E41" s="226">
        <v>8</v>
      </c>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222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ht="22.5" outlineLevel="3" x14ac:dyDescent="0.2">
      <c r="A42" s="221"/>
      <c r="B42" s="222"/>
      <c r="C42" s="249" t="s">
        <v>560</v>
      </c>
      <c r="D42" s="225"/>
      <c r="E42" s="226"/>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222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49" t="s">
        <v>561</v>
      </c>
      <c r="D43" s="225"/>
      <c r="E43" s="226"/>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222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49" t="s">
        <v>562</v>
      </c>
      <c r="D44" s="225"/>
      <c r="E44" s="226"/>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222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ht="22.5" outlineLevel="1" x14ac:dyDescent="0.2">
      <c r="A45" s="235">
        <v>6</v>
      </c>
      <c r="B45" s="236" t="s">
        <v>571</v>
      </c>
      <c r="C45" s="246" t="s">
        <v>947</v>
      </c>
      <c r="D45" s="237" t="s">
        <v>342</v>
      </c>
      <c r="E45" s="238">
        <v>24</v>
      </c>
      <c r="F45" s="239"/>
      <c r="G45" s="240">
        <f>ROUND(E45*F45,2)</f>
        <v>0</v>
      </c>
      <c r="H45" s="239"/>
      <c r="I45" s="240">
        <f>ROUND(E45*H45,2)</f>
        <v>0</v>
      </c>
      <c r="J45" s="239"/>
      <c r="K45" s="240">
        <f>ROUND(E45*J45,2)</f>
        <v>0</v>
      </c>
      <c r="L45" s="240">
        <v>12</v>
      </c>
      <c r="M45" s="240">
        <f>G45*(1+L45/100)</f>
        <v>0</v>
      </c>
      <c r="N45" s="238">
        <v>0</v>
      </c>
      <c r="O45" s="238">
        <f>ROUND(E45*N45,2)</f>
        <v>0</v>
      </c>
      <c r="P45" s="238">
        <v>0</v>
      </c>
      <c r="Q45" s="238">
        <f>ROUND(E45*P45,2)</f>
        <v>0</v>
      </c>
      <c r="R45" s="240"/>
      <c r="S45" s="240" t="s">
        <v>229</v>
      </c>
      <c r="T45" s="241" t="s">
        <v>208</v>
      </c>
      <c r="U45" s="224">
        <v>0</v>
      </c>
      <c r="V45" s="224">
        <f>ROUND(E45*U45,2)</f>
        <v>0</v>
      </c>
      <c r="W45" s="224"/>
      <c r="X45" s="224" t="s">
        <v>238</v>
      </c>
      <c r="Y45" s="224" t="s">
        <v>210</v>
      </c>
      <c r="Z45" s="214"/>
      <c r="AA45" s="214"/>
      <c r="AB45" s="214"/>
      <c r="AC45" s="214"/>
      <c r="AD45" s="214"/>
      <c r="AE45" s="214"/>
      <c r="AF45" s="214"/>
      <c r="AG45" s="214" t="s">
        <v>319</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
      <c r="A46" s="221"/>
      <c r="B46" s="222"/>
      <c r="C46" s="247" t="s">
        <v>573</v>
      </c>
      <c r="D46" s="242"/>
      <c r="E46" s="242"/>
      <c r="F46" s="242"/>
      <c r="G46" s="242"/>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213</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48" t="s">
        <v>574</v>
      </c>
      <c r="D47" s="243"/>
      <c r="E47" s="243"/>
      <c r="F47" s="243"/>
      <c r="G47" s="243"/>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213</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48" t="s">
        <v>555</v>
      </c>
      <c r="D48" s="243"/>
      <c r="E48" s="243"/>
      <c r="F48" s="243"/>
      <c r="G48" s="243"/>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213</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48" t="s">
        <v>575</v>
      </c>
      <c r="D49" s="243"/>
      <c r="E49" s="243"/>
      <c r="F49" s="243"/>
      <c r="G49" s="243"/>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213</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48" t="s">
        <v>576</v>
      </c>
      <c r="D50" s="243"/>
      <c r="E50" s="243"/>
      <c r="F50" s="243"/>
      <c r="G50" s="243"/>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213</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48" t="s">
        <v>558</v>
      </c>
      <c r="D51" s="243"/>
      <c r="E51" s="243"/>
      <c r="F51" s="243"/>
      <c r="G51" s="243"/>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213</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48" t="s">
        <v>529</v>
      </c>
      <c r="D52" s="243"/>
      <c r="E52" s="243"/>
      <c r="F52" s="243"/>
      <c r="G52" s="243"/>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213</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2" x14ac:dyDescent="0.2">
      <c r="A53" s="221"/>
      <c r="B53" s="222"/>
      <c r="C53" s="249" t="s">
        <v>736</v>
      </c>
      <c r="D53" s="225"/>
      <c r="E53" s="226">
        <v>24</v>
      </c>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222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ht="22.5" outlineLevel="3" x14ac:dyDescent="0.2">
      <c r="A54" s="221"/>
      <c r="B54" s="222"/>
      <c r="C54" s="249" t="s">
        <v>560</v>
      </c>
      <c r="D54" s="225"/>
      <c r="E54" s="226"/>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222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49" t="s">
        <v>561</v>
      </c>
      <c r="D55" s="225"/>
      <c r="E55" s="226"/>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222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49" t="s">
        <v>562</v>
      </c>
      <c r="D56" s="225"/>
      <c r="E56" s="226"/>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222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ht="22.5" outlineLevel="1" x14ac:dyDescent="0.2">
      <c r="A57" s="235">
        <v>7</v>
      </c>
      <c r="B57" s="236" t="s">
        <v>578</v>
      </c>
      <c r="C57" s="246" t="s">
        <v>948</v>
      </c>
      <c r="D57" s="237" t="s">
        <v>342</v>
      </c>
      <c r="E57" s="238">
        <v>5</v>
      </c>
      <c r="F57" s="239"/>
      <c r="G57" s="240">
        <f>ROUND(E57*F57,2)</f>
        <v>0</v>
      </c>
      <c r="H57" s="239"/>
      <c r="I57" s="240">
        <f>ROUND(E57*H57,2)</f>
        <v>0</v>
      </c>
      <c r="J57" s="239"/>
      <c r="K57" s="240">
        <f>ROUND(E57*J57,2)</f>
        <v>0</v>
      </c>
      <c r="L57" s="240">
        <v>12</v>
      </c>
      <c r="M57" s="240">
        <f>G57*(1+L57/100)</f>
        <v>0</v>
      </c>
      <c r="N57" s="238">
        <v>0</v>
      </c>
      <c r="O57" s="238">
        <f>ROUND(E57*N57,2)</f>
        <v>0</v>
      </c>
      <c r="P57" s="238">
        <v>0</v>
      </c>
      <c r="Q57" s="238">
        <f>ROUND(E57*P57,2)</f>
        <v>0</v>
      </c>
      <c r="R57" s="240"/>
      <c r="S57" s="240" t="s">
        <v>229</v>
      </c>
      <c r="T57" s="241" t="s">
        <v>208</v>
      </c>
      <c r="U57" s="224">
        <v>0</v>
      </c>
      <c r="V57" s="224">
        <f>ROUND(E57*U57,2)</f>
        <v>0</v>
      </c>
      <c r="W57" s="224"/>
      <c r="X57" s="224" t="s">
        <v>238</v>
      </c>
      <c r="Y57" s="224" t="s">
        <v>210</v>
      </c>
      <c r="Z57" s="214"/>
      <c r="AA57" s="214"/>
      <c r="AB57" s="214"/>
      <c r="AC57" s="214"/>
      <c r="AD57" s="214"/>
      <c r="AE57" s="214"/>
      <c r="AF57" s="214"/>
      <c r="AG57" s="214" t="s">
        <v>319</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2" x14ac:dyDescent="0.2">
      <c r="A58" s="221"/>
      <c r="B58" s="222"/>
      <c r="C58" s="247" t="s">
        <v>580</v>
      </c>
      <c r="D58" s="242"/>
      <c r="E58" s="242"/>
      <c r="F58" s="242"/>
      <c r="G58" s="242"/>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213</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48" t="s">
        <v>574</v>
      </c>
      <c r="D59" s="243"/>
      <c r="E59" s="243"/>
      <c r="F59" s="243"/>
      <c r="G59" s="243"/>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213</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48" t="s">
        <v>555</v>
      </c>
      <c r="D60" s="243"/>
      <c r="E60" s="243"/>
      <c r="F60" s="243"/>
      <c r="G60" s="243"/>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213</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48" t="s">
        <v>581</v>
      </c>
      <c r="D61" s="243"/>
      <c r="E61" s="243"/>
      <c r="F61" s="243"/>
      <c r="G61" s="243"/>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213</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48" t="s">
        <v>582</v>
      </c>
      <c r="D62" s="243"/>
      <c r="E62" s="243"/>
      <c r="F62" s="243"/>
      <c r="G62" s="243"/>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213</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48" t="s">
        <v>558</v>
      </c>
      <c r="D63" s="243"/>
      <c r="E63" s="243"/>
      <c r="F63" s="243"/>
      <c r="G63" s="243"/>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213</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48" t="s">
        <v>529</v>
      </c>
      <c r="D64" s="243"/>
      <c r="E64" s="243"/>
      <c r="F64" s="243"/>
      <c r="G64" s="243"/>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213</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2" x14ac:dyDescent="0.2">
      <c r="A65" s="221"/>
      <c r="B65" s="222"/>
      <c r="C65" s="249" t="s">
        <v>583</v>
      </c>
      <c r="D65" s="225"/>
      <c r="E65" s="226">
        <v>5</v>
      </c>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222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ht="22.5" outlineLevel="3" x14ac:dyDescent="0.2">
      <c r="A66" s="221"/>
      <c r="B66" s="222"/>
      <c r="C66" s="249" t="s">
        <v>560</v>
      </c>
      <c r="D66" s="225"/>
      <c r="E66" s="226"/>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222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49" t="s">
        <v>561</v>
      </c>
      <c r="D67" s="225"/>
      <c r="E67" s="226"/>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222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49" t="s">
        <v>562</v>
      </c>
      <c r="D68" s="225"/>
      <c r="E68" s="226"/>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222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ht="22.5" outlineLevel="1" x14ac:dyDescent="0.2">
      <c r="A69" s="235">
        <v>8</v>
      </c>
      <c r="B69" s="236" t="s">
        <v>584</v>
      </c>
      <c r="C69" s="246" t="s">
        <v>949</v>
      </c>
      <c r="D69" s="237" t="s">
        <v>342</v>
      </c>
      <c r="E69" s="238">
        <v>4</v>
      </c>
      <c r="F69" s="239"/>
      <c r="G69" s="240">
        <f>ROUND(E69*F69,2)</f>
        <v>0</v>
      </c>
      <c r="H69" s="239"/>
      <c r="I69" s="240">
        <f>ROUND(E69*H69,2)</f>
        <v>0</v>
      </c>
      <c r="J69" s="239"/>
      <c r="K69" s="240">
        <f>ROUND(E69*J69,2)</f>
        <v>0</v>
      </c>
      <c r="L69" s="240">
        <v>12</v>
      </c>
      <c r="M69" s="240">
        <f>G69*(1+L69/100)</f>
        <v>0</v>
      </c>
      <c r="N69" s="238">
        <v>0</v>
      </c>
      <c r="O69" s="238">
        <f>ROUND(E69*N69,2)</f>
        <v>0</v>
      </c>
      <c r="P69" s="238">
        <v>0</v>
      </c>
      <c r="Q69" s="238">
        <f>ROUND(E69*P69,2)</f>
        <v>0</v>
      </c>
      <c r="R69" s="240"/>
      <c r="S69" s="240" t="s">
        <v>229</v>
      </c>
      <c r="T69" s="241" t="s">
        <v>208</v>
      </c>
      <c r="U69" s="224">
        <v>0</v>
      </c>
      <c r="V69" s="224">
        <f>ROUND(E69*U69,2)</f>
        <v>0</v>
      </c>
      <c r="W69" s="224"/>
      <c r="X69" s="224" t="s">
        <v>238</v>
      </c>
      <c r="Y69" s="224" t="s">
        <v>210</v>
      </c>
      <c r="Z69" s="214"/>
      <c r="AA69" s="214"/>
      <c r="AB69" s="214"/>
      <c r="AC69" s="214"/>
      <c r="AD69" s="214"/>
      <c r="AE69" s="214"/>
      <c r="AF69" s="214"/>
      <c r="AG69" s="214" t="s">
        <v>319</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2" x14ac:dyDescent="0.2">
      <c r="A70" s="221"/>
      <c r="B70" s="222"/>
      <c r="C70" s="247" t="s">
        <v>580</v>
      </c>
      <c r="D70" s="242"/>
      <c r="E70" s="242"/>
      <c r="F70" s="242"/>
      <c r="G70" s="242"/>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213</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48" t="s">
        <v>586</v>
      </c>
      <c r="D71" s="243"/>
      <c r="E71" s="243"/>
      <c r="F71" s="243"/>
      <c r="G71" s="243"/>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213</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48" t="s">
        <v>555</v>
      </c>
      <c r="D72" s="243"/>
      <c r="E72" s="243"/>
      <c r="F72" s="243"/>
      <c r="G72" s="243"/>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213</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48" t="s">
        <v>581</v>
      </c>
      <c r="D73" s="243"/>
      <c r="E73" s="243"/>
      <c r="F73" s="243"/>
      <c r="G73" s="243"/>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213</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48" t="s">
        <v>587</v>
      </c>
      <c r="D74" s="243"/>
      <c r="E74" s="243"/>
      <c r="F74" s="243"/>
      <c r="G74" s="243"/>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213</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48" t="s">
        <v>558</v>
      </c>
      <c r="D75" s="243"/>
      <c r="E75" s="243"/>
      <c r="F75" s="243"/>
      <c r="G75" s="243"/>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213</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48" t="s">
        <v>529</v>
      </c>
      <c r="D76" s="243"/>
      <c r="E76" s="243"/>
      <c r="F76" s="243"/>
      <c r="G76" s="243"/>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213</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
      <c r="A77" s="221"/>
      <c r="B77" s="222"/>
      <c r="C77" s="249" t="s">
        <v>588</v>
      </c>
      <c r="D77" s="225"/>
      <c r="E77" s="226">
        <v>4</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222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22.5" outlineLevel="3" x14ac:dyDescent="0.2">
      <c r="A78" s="221"/>
      <c r="B78" s="222"/>
      <c r="C78" s="249" t="s">
        <v>560</v>
      </c>
      <c r="D78" s="225"/>
      <c r="E78" s="226"/>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222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49" t="s">
        <v>561</v>
      </c>
      <c r="D79" s="225"/>
      <c r="E79" s="226"/>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222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49" t="s">
        <v>562</v>
      </c>
      <c r="D80" s="225"/>
      <c r="E80" s="226"/>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222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ht="22.5" outlineLevel="1" x14ac:dyDescent="0.2">
      <c r="A81" s="235">
        <v>9</v>
      </c>
      <c r="B81" s="236" t="s">
        <v>589</v>
      </c>
      <c r="C81" s="246" t="s">
        <v>950</v>
      </c>
      <c r="D81" s="237" t="s">
        <v>342</v>
      </c>
      <c r="E81" s="238">
        <v>12</v>
      </c>
      <c r="F81" s="239"/>
      <c r="G81" s="240">
        <f>ROUND(E81*F81,2)</f>
        <v>0</v>
      </c>
      <c r="H81" s="239"/>
      <c r="I81" s="240">
        <f>ROUND(E81*H81,2)</f>
        <v>0</v>
      </c>
      <c r="J81" s="239"/>
      <c r="K81" s="240">
        <f>ROUND(E81*J81,2)</f>
        <v>0</v>
      </c>
      <c r="L81" s="240">
        <v>12</v>
      </c>
      <c r="M81" s="240">
        <f>G81*(1+L81/100)</f>
        <v>0</v>
      </c>
      <c r="N81" s="238">
        <v>0</v>
      </c>
      <c r="O81" s="238">
        <f>ROUND(E81*N81,2)</f>
        <v>0</v>
      </c>
      <c r="P81" s="238">
        <v>0</v>
      </c>
      <c r="Q81" s="238">
        <f>ROUND(E81*P81,2)</f>
        <v>0</v>
      </c>
      <c r="R81" s="240"/>
      <c r="S81" s="240" t="s">
        <v>229</v>
      </c>
      <c r="T81" s="241" t="s">
        <v>208</v>
      </c>
      <c r="U81" s="224">
        <v>0</v>
      </c>
      <c r="V81" s="224">
        <f>ROUND(E81*U81,2)</f>
        <v>0</v>
      </c>
      <c r="W81" s="224"/>
      <c r="X81" s="224" t="s">
        <v>238</v>
      </c>
      <c r="Y81" s="224" t="s">
        <v>210</v>
      </c>
      <c r="Z81" s="214"/>
      <c r="AA81" s="214"/>
      <c r="AB81" s="214"/>
      <c r="AC81" s="214"/>
      <c r="AD81" s="214"/>
      <c r="AE81" s="214"/>
      <c r="AF81" s="214"/>
      <c r="AG81" s="214" t="s">
        <v>319</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2" x14ac:dyDescent="0.2">
      <c r="A82" s="221"/>
      <c r="B82" s="222"/>
      <c r="C82" s="247" t="s">
        <v>591</v>
      </c>
      <c r="D82" s="242"/>
      <c r="E82" s="242"/>
      <c r="F82" s="242"/>
      <c r="G82" s="242"/>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213</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48" t="s">
        <v>574</v>
      </c>
      <c r="D83" s="243"/>
      <c r="E83" s="243"/>
      <c r="F83" s="243"/>
      <c r="G83" s="243"/>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213</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48" t="s">
        <v>555</v>
      </c>
      <c r="D84" s="243"/>
      <c r="E84" s="243"/>
      <c r="F84" s="243"/>
      <c r="G84" s="243"/>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213</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48" t="s">
        <v>575</v>
      </c>
      <c r="D85" s="243"/>
      <c r="E85" s="243"/>
      <c r="F85" s="243"/>
      <c r="G85" s="243"/>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213</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48" t="s">
        <v>576</v>
      </c>
      <c r="D86" s="243"/>
      <c r="E86" s="243"/>
      <c r="F86" s="243"/>
      <c r="G86" s="243"/>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213</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48" t="s">
        <v>592</v>
      </c>
      <c r="D87" s="243"/>
      <c r="E87" s="243"/>
      <c r="F87" s="243"/>
      <c r="G87" s="243"/>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213</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48" t="s">
        <v>558</v>
      </c>
      <c r="D88" s="243"/>
      <c r="E88" s="243"/>
      <c r="F88" s="243"/>
      <c r="G88" s="243"/>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213</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48" t="s">
        <v>529</v>
      </c>
      <c r="D89" s="243"/>
      <c r="E89" s="243"/>
      <c r="F89" s="243"/>
      <c r="G89" s="243"/>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213</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2" x14ac:dyDescent="0.2">
      <c r="A90" s="221"/>
      <c r="B90" s="222"/>
      <c r="C90" s="249" t="s">
        <v>596</v>
      </c>
      <c r="D90" s="225"/>
      <c r="E90" s="226">
        <v>12</v>
      </c>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222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ht="22.5" outlineLevel="3" x14ac:dyDescent="0.2">
      <c r="A91" s="221"/>
      <c r="B91" s="222"/>
      <c r="C91" s="249" t="s">
        <v>560</v>
      </c>
      <c r="D91" s="225"/>
      <c r="E91" s="226"/>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222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49" t="s">
        <v>561</v>
      </c>
      <c r="D92" s="225"/>
      <c r="E92" s="226"/>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222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49" t="s">
        <v>562</v>
      </c>
      <c r="D93" s="225"/>
      <c r="E93" s="226"/>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222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ht="22.5" outlineLevel="1" x14ac:dyDescent="0.2">
      <c r="A94" s="235">
        <v>10</v>
      </c>
      <c r="B94" s="236" t="s">
        <v>594</v>
      </c>
      <c r="C94" s="246" t="s">
        <v>951</v>
      </c>
      <c r="D94" s="237" t="s">
        <v>342</v>
      </c>
      <c r="E94" s="238">
        <v>6</v>
      </c>
      <c r="F94" s="239"/>
      <c r="G94" s="240">
        <f>ROUND(E94*F94,2)</f>
        <v>0</v>
      </c>
      <c r="H94" s="239"/>
      <c r="I94" s="240">
        <f>ROUND(E94*H94,2)</f>
        <v>0</v>
      </c>
      <c r="J94" s="239"/>
      <c r="K94" s="240">
        <f>ROUND(E94*J94,2)</f>
        <v>0</v>
      </c>
      <c r="L94" s="240">
        <v>12</v>
      </c>
      <c r="M94" s="240">
        <f>G94*(1+L94/100)</f>
        <v>0</v>
      </c>
      <c r="N94" s="238">
        <v>0</v>
      </c>
      <c r="O94" s="238">
        <f>ROUND(E94*N94,2)</f>
        <v>0</v>
      </c>
      <c r="P94" s="238">
        <v>0</v>
      </c>
      <c r="Q94" s="238">
        <f>ROUND(E94*P94,2)</f>
        <v>0</v>
      </c>
      <c r="R94" s="240"/>
      <c r="S94" s="240" t="s">
        <v>229</v>
      </c>
      <c r="T94" s="241" t="s">
        <v>208</v>
      </c>
      <c r="U94" s="224">
        <v>0</v>
      </c>
      <c r="V94" s="224">
        <f>ROUND(E94*U94,2)</f>
        <v>0</v>
      </c>
      <c r="W94" s="224"/>
      <c r="X94" s="224" t="s">
        <v>238</v>
      </c>
      <c r="Y94" s="224" t="s">
        <v>210</v>
      </c>
      <c r="Z94" s="214"/>
      <c r="AA94" s="214"/>
      <c r="AB94" s="214"/>
      <c r="AC94" s="214"/>
      <c r="AD94" s="214"/>
      <c r="AE94" s="214"/>
      <c r="AF94" s="214"/>
      <c r="AG94" s="214" t="s">
        <v>319</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2" x14ac:dyDescent="0.2">
      <c r="A95" s="221"/>
      <c r="B95" s="222"/>
      <c r="C95" s="247" t="s">
        <v>573</v>
      </c>
      <c r="D95" s="242"/>
      <c r="E95" s="242"/>
      <c r="F95" s="242"/>
      <c r="G95" s="242"/>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213</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48" t="s">
        <v>574</v>
      </c>
      <c r="D96" s="243"/>
      <c r="E96" s="243"/>
      <c r="F96" s="243"/>
      <c r="G96" s="243"/>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213</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48" t="s">
        <v>555</v>
      </c>
      <c r="D97" s="243"/>
      <c r="E97" s="243"/>
      <c r="F97" s="243"/>
      <c r="G97" s="243"/>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213</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48" t="s">
        <v>575</v>
      </c>
      <c r="D98" s="243"/>
      <c r="E98" s="243"/>
      <c r="F98" s="243"/>
      <c r="G98" s="243"/>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213</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48" t="s">
        <v>576</v>
      </c>
      <c r="D99" s="243"/>
      <c r="E99" s="243"/>
      <c r="F99" s="243"/>
      <c r="G99" s="243"/>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213</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48" t="s">
        <v>558</v>
      </c>
      <c r="D100" s="243"/>
      <c r="E100" s="243"/>
      <c r="F100" s="243"/>
      <c r="G100" s="243"/>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213</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48" t="s">
        <v>529</v>
      </c>
      <c r="D101" s="243"/>
      <c r="E101" s="243"/>
      <c r="F101" s="243"/>
      <c r="G101" s="243"/>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213</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21"/>
      <c r="B102" s="222"/>
      <c r="C102" s="249" t="s">
        <v>593</v>
      </c>
      <c r="D102" s="225"/>
      <c r="E102" s="226">
        <v>6</v>
      </c>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222</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ht="22.5" outlineLevel="3" x14ac:dyDescent="0.2">
      <c r="A103" s="221"/>
      <c r="B103" s="222"/>
      <c r="C103" s="249" t="s">
        <v>560</v>
      </c>
      <c r="D103" s="225"/>
      <c r="E103" s="226"/>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222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49" t="s">
        <v>561</v>
      </c>
      <c r="D104" s="225"/>
      <c r="E104" s="226"/>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222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49" t="s">
        <v>562</v>
      </c>
      <c r="D105" s="225"/>
      <c r="E105" s="226"/>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222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ht="22.5" outlineLevel="1" x14ac:dyDescent="0.2">
      <c r="A106" s="235">
        <v>11</v>
      </c>
      <c r="B106" s="236" t="s">
        <v>597</v>
      </c>
      <c r="C106" s="246" t="s">
        <v>952</v>
      </c>
      <c r="D106" s="237" t="s">
        <v>342</v>
      </c>
      <c r="E106" s="238">
        <v>5</v>
      </c>
      <c r="F106" s="239"/>
      <c r="G106" s="240">
        <f>ROUND(E106*F106,2)</f>
        <v>0</v>
      </c>
      <c r="H106" s="239"/>
      <c r="I106" s="240">
        <f>ROUND(E106*H106,2)</f>
        <v>0</v>
      </c>
      <c r="J106" s="239"/>
      <c r="K106" s="240">
        <f>ROUND(E106*J106,2)</f>
        <v>0</v>
      </c>
      <c r="L106" s="240">
        <v>12</v>
      </c>
      <c r="M106" s="240">
        <f>G106*(1+L106/100)</f>
        <v>0</v>
      </c>
      <c r="N106" s="238">
        <v>0</v>
      </c>
      <c r="O106" s="238">
        <f>ROUND(E106*N106,2)</f>
        <v>0</v>
      </c>
      <c r="P106" s="238">
        <v>0</v>
      </c>
      <c r="Q106" s="238">
        <f>ROUND(E106*P106,2)</f>
        <v>0</v>
      </c>
      <c r="R106" s="240"/>
      <c r="S106" s="240" t="s">
        <v>229</v>
      </c>
      <c r="T106" s="241" t="s">
        <v>208</v>
      </c>
      <c r="U106" s="224">
        <v>0</v>
      </c>
      <c r="V106" s="224">
        <f>ROUND(E106*U106,2)</f>
        <v>0</v>
      </c>
      <c r="W106" s="224"/>
      <c r="X106" s="224" t="s">
        <v>238</v>
      </c>
      <c r="Y106" s="224" t="s">
        <v>210</v>
      </c>
      <c r="Z106" s="214"/>
      <c r="AA106" s="214"/>
      <c r="AB106" s="214"/>
      <c r="AC106" s="214"/>
      <c r="AD106" s="214"/>
      <c r="AE106" s="214"/>
      <c r="AF106" s="214"/>
      <c r="AG106" s="214" t="s">
        <v>319</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2" x14ac:dyDescent="0.2">
      <c r="A107" s="221"/>
      <c r="B107" s="222"/>
      <c r="C107" s="247" t="s">
        <v>573</v>
      </c>
      <c r="D107" s="242"/>
      <c r="E107" s="242"/>
      <c r="F107" s="242"/>
      <c r="G107" s="242"/>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213</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48" t="s">
        <v>574</v>
      </c>
      <c r="D108" s="243"/>
      <c r="E108" s="243"/>
      <c r="F108" s="243"/>
      <c r="G108" s="243"/>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213</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48" t="s">
        <v>555</v>
      </c>
      <c r="D109" s="243"/>
      <c r="E109" s="243"/>
      <c r="F109" s="243"/>
      <c r="G109" s="243"/>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213</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48" t="s">
        <v>575</v>
      </c>
      <c r="D110" s="243"/>
      <c r="E110" s="243"/>
      <c r="F110" s="243"/>
      <c r="G110" s="243"/>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213</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48" t="s">
        <v>576</v>
      </c>
      <c r="D111" s="243"/>
      <c r="E111" s="243"/>
      <c r="F111" s="243"/>
      <c r="G111" s="243"/>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213</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48" t="s">
        <v>558</v>
      </c>
      <c r="D112" s="243"/>
      <c r="E112" s="243"/>
      <c r="F112" s="243"/>
      <c r="G112" s="243"/>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213</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48" t="s">
        <v>529</v>
      </c>
      <c r="D113" s="243"/>
      <c r="E113" s="243"/>
      <c r="F113" s="243"/>
      <c r="G113" s="243"/>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213</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2" x14ac:dyDescent="0.2">
      <c r="A114" s="221"/>
      <c r="B114" s="222"/>
      <c r="C114" s="249" t="s">
        <v>583</v>
      </c>
      <c r="D114" s="225"/>
      <c r="E114" s="226">
        <v>5</v>
      </c>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222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ht="22.5" outlineLevel="3" x14ac:dyDescent="0.2">
      <c r="A115" s="221"/>
      <c r="B115" s="222"/>
      <c r="C115" s="249" t="s">
        <v>560</v>
      </c>
      <c r="D115" s="225"/>
      <c r="E115" s="226"/>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222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49" t="s">
        <v>561</v>
      </c>
      <c r="D116" s="225"/>
      <c r="E116" s="226"/>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222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49" t="s">
        <v>562</v>
      </c>
      <c r="D117" s="225"/>
      <c r="E117" s="226"/>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222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ht="22.5" outlineLevel="1" x14ac:dyDescent="0.2">
      <c r="A118" s="235">
        <v>12</v>
      </c>
      <c r="B118" s="236" t="s">
        <v>599</v>
      </c>
      <c r="C118" s="246" t="s">
        <v>953</v>
      </c>
      <c r="D118" s="237" t="s">
        <v>342</v>
      </c>
      <c r="E118" s="238">
        <v>6</v>
      </c>
      <c r="F118" s="239"/>
      <c r="G118" s="240">
        <f>ROUND(E118*F118,2)</f>
        <v>0</v>
      </c>
      <c r="H118" s="239"/>
      <c r="I118" s="240">
        <f>ROUND(E118*H118,2)</f>
        <v>0</v>
      </c>
      <c r="J118" s="239"/>
      <c r="K118" s="240">
        <f>ROUND(E118*J118,2)</f>
        <v>0</v>
      </c>
      <c r="L118" s="240">
        <v>12</v>
      </c>
      <c r="M118" s="240">
        <f>G118*(1+L118/100)</f>
        <v>0</v>
      </c>
      <c r="N118" s="238">
        <v>0</v>
      </c>
      <c r="O118" s="238">
        <f>ROUND(E118*N118,2)</f>
        <v>0</v>
      </c>
      <c r="P118" s="238">
        <v>0</v>
      </c>
      <c r="Q118" s="238">
        <f>ROUND(E118*P118,2)</f>
        <v>0</v>
      </c>
      <c r="R118" s="240"/>
      <c r="S118" s="240" t="s">
        <v>229</v>
      </c>
      <c r="T118" s="241" t="s">
        <v>208</v>
      </c>
      <c r="U118" s="224">
        <v>0</v>
      </c>
      <c r="V118" s="224">
        <f>ROUND(E118*U118,2)</f>
        <v>0</v>
      </c>
      <c r="W118" s="224"/>
      <c r="X118" s="224" t="s">
        <v>238</v>
      </c>
      <c r="Y118" s="224" t="s">
        <v>210</v>
      </c>
      <c r="Z118" s="214"/>
      <c r="AA118" s="214"/>
      <c r="AB118" s="214"/>
      <c r="AC118" s="214"/>
      <c r="AD118" s="214"/>
      <c r="AE118" s="214"/>
      <c r="AF118" s="214"/>
      <c r="AG118" s="214" t="s">
        <v>319</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2" x14ac:dyDescent="0.2">
      <c r="A119" s="221"/>
      <c r="B119" s="222"/>
      <c r="C119" s="247" t="s">
        <v>591</v>
      </c>
      <c r="D119" s="242"/>
      <c r="E119" s="242"/>
      <c r="F119" s="242"/>
      <c r="G119" s="242"/>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213</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48" t="s">
        <v>574</v>
      </c>
      <c r="D120" s="243"/>
      <c r="E120" s="243"/>
      <c r="F120" s="243"/>
      <c r="G120" s="243"/>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213</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48" t="s">
        <v>555</v>
      </c>
      <c r="D121" s="243"/>
      <c r="E121" s="243"/>
      <c r="F121" s="243"/>
      <c r="G121" s="243"/>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213</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48" t="s">
        <v>575</v>
      </c>
      <c r="D122" s="243"/>
      <c r="E122" s="243"/>
      <c r="F122" s="243"/>
      <c r="G122" s="243"/>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213</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48" t="s">
        <v>576</v>
      </c>
      <c r="D123" s="243"/>
      <c r="E123" s="243"/>
      <c r="F123" s="243"/>
      <c r="G123" s="243"/>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213</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48" t="s">
        <v>592</v>
      </c>
      <c r="D124" s="243"/>
      <c r="E124" s="243"/>
      <c r="F124" s="243"/>
      <c r="G124" s="243"/>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213</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48" t="s">
        <v>558</v>
      </c>
      <c r="D125" s="243"/>
      <c r="E125" s="243"/>
      <c r="F125" s="243"/>
      <c r="G125" s="243"/>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213</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48" t="s">
        <v>529</v>
      </c>
      <c r="D126" s="243"/>
      <c r="E126" s="243"/>
      <c r="F126" s="243"/>
      <c r="G126" s="243"/>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213</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2" x14ac:dyDescent="0.2">
      <c r="A127" s="221"/>
      <c r="B127" s="222"/>
      <c r="C127" s="249" t="s">
        <v>593</v>
      </c>
      <c r="D127" s="225"/>
      <c r="E127" s="226">
        <v>6</v>
      </c>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222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ht="22.5" outlineLevel="3" x14ac:dyDescent="0.2">
      <c r="A128" s="221"/>
      <c r="B128" s="222"/>
      <c r="C128" s="249" t="s">
        <v>560</v>
      </c>
      <c r="D128" s="225"/>
      <c r="E128" s="226"/>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222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49" t="s">
        <v>561</v>
      </c>
      <c r="D129" s="225"/>
      <c r="E129" s="226"/>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222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49" t="s">
        <v>562</v>
      </c>
      <c r="D130" s="225"/>
      <c r="E130" s="226"/>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222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ht="22.5" outlineLevel="1" x14ac:dyDescent="0.2">
      <c r="A131" s="235">
        <v>13</v>
      </c>
      <c r="B131" s="236" t="s">
        <v>601</v>
      </c>
      <c r="C131" s="246" t="s">
        <v>744</v>
      </c>
      <c r="D131" s="237" t="s">
        <v>342</v>
      </c>
      <c r="E131" s="238">
        <v>6</v>
      </c>
      <c r="F131" s="239"/>
      <c r="G131" s="240">
        <f>ROUND(E131*F131,2)</f>
        <v>0</v>
      </c>
      <c r="H131" s="239"/>
      <c r="I131" s="240">
        <f>ROUND(E131*H131,2)</f>
        <v>0</v>
      </c>
      <c r="J131" s="239"/>
      <c r="K131" s="240">
        <f>ROUND(E131*J131,2)</f>
        <v>0</v>
      </c>
      <c r="L131" s="240">
        <v>12</v>
      </c>
      <c r="M131" s="240">
        <f>G131*(1+L131/100)</f>
        <v>0</v>
      </c>
      <c r="N131" s="238">
        <v>0</v>
      </c>
      <c r="O131" s="238">
        <f>ROUND(E131*N131,2)</f>
        <v>0</v>
      </c>
      <c r="P131" s="238">
        <v>0</v>
      </c>
      <c r="Q131" s="238">
        <f>ROUND(E131*P131,2)</f>
        <v>0</v>
      </c>
      <c r="R131" s="240"/>
      <c r="S131" s="240" t="s">
        <v>229</v>
      </c>
      <c r="T131" s="241" t="s">
        <v>208</v>
      </c>
      <c r="U131" s="224">
        <v>0</v>
      </c>
      <c r="V131" s="224">
        <f>ROUND(E131*U131,2)</f>
        <v>0</v>
      </c>
      <c r="W131" s="224"/>
      <c r="X131" s="224" t="s">
        <v>238</v>
      </c>
      <c r="Y131" s="224" t="s">
        <v>210</v>
      </c>
      <c r="Z131" s="214"/>
      <c r="AA131" s="214"/>
      <c r="AB131" s="214"/>
      <c r="AC131" s="214"/>
      <c r="AD131" s="214"/>
      <c r="AE131" s="214"/>
      <c r="AF131" s="214"/>
      <c r="AG131" s="214" t="s">
        <v>319</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2" x14ac:dyDescent="0.2">
      <c r="A132" s="221"/>
      <c r="B132" s="222"/>
      <c r="C132" s="247" t="s">
        <v>580</v>
      </c>
      <c r="D132" s="242"/>
      <c r="E132" s="242"/>
      <c r="F132" s="242"/>
      <c r="G132" s="242"/>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213</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48" t="s">
        <v>603</v>
      </c>
      <c r="D133" s="243"/>
      <c r="E133" s="243"/>
      <c r="F133" s="243"/>
      <c r="G133" s="243"/>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213</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48" t="s">
        <v>555</v>
      </c>
      <c r="D134" s="243"/>
      <c r="E134" s="243"/>
      <c r="F134" s="243"/>
      <c r="G134" s="243"/>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213</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48" t="s">
        <v>604</v>
      </c>
      <c r="D135" s="243"/>
      <c r="E135" s="243"/>
      <c r="F135" s="243"/>
      <c r="G135" s="243"/>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213</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48" t="s">
        <v>558</v>
      </c>
      <c r="D136" s="243"/>
      <c r="E136" s="243"/>
      <c r="F136" s="243"/>
      <c r="G136" s="243"/>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213</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48" t="s">
        <v>529</v>
      </c>
      <c r="D137" s="243"/>
      <c r="E137" s="243"/>
      <c r="F137" s="243"/>
      <c r="G137" s="243"/>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213</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x14ac:dyDescent="0.2">
      <c r="A138" s="221"/>
      <c r="B138" s="222"/>
      <c r="C138" s="249" t="s">
        <v>605</v>
      </c>
      <c r="D138" s="225"/>
      <c r="E138" s="226">
        <v>6</v>
      </c>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222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ht="22.5" outlineLevel="3" x14ac:dyDescent="0.2">
      <c r="A139" s="221"/>
      <c r="B139" s="222"/>
      <c r="C139" s="249" t="s">
        <v>560</v>
      </c>
      <c r="D139" s="225"/>
      <c r="E139" s="226"/>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222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49" t="s">
        <v>561</v>
      </c>
      <c r="D140" s="225"/>
      <c r="E140" s="226"/>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222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49" t="s">
        <v>562</v>
      </c>
      <c r="D141" s="225"/>
      <c r="E141" s="226"/>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222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x14ac:dyDescent="0.2">
      <c r="A142" s="228" t="s">
        <v>202</v>
      </c>
      <c r="B142" s="229" t="s">
        <v>168</v>
      </c>
      <c r="C142" s="245" t="s">
        <v>169</v>
      </c>
      <c r="D142" s="230"/>
      <c r="E142" s="231"/>
      <c r="F142" s="232"/>
      <c r="G142" s="232">
        <f>SUMIF(AG143:AG169,"&lt;&gt;NOR",G143:G169)</f>
        <v>0</v>
      </c>
      <c r="H142" s="232"/>
      <c r="I142" s="232">
        <f>SUM(I143:I169)</f>
        <v>0</v>
      </c>
      <c r="J142" s="232"/>
      <c r="K142" s="232">
        <f>SUM(K143:K169)</f>
        <v>0</v>
      </c>
      <c r="L142" s="232"/>
      <c r="M142" s="232">
        <f>SUM(M143:M169)</f>
        <v>0</v>
      </c>
      <c r="N142" s="231"/>
      <c r="O142" s="231">
        <f>SUM(O143:O169)</f>
        <v>0</v>
      </c>
      <c r="P142" s="231"/>
      <c r="Q142" s="231">
        <f>SUM(Q143:Q169)</f>
        <v>0</v>
      </c>
      <c r="R142" s="232"/>
      <c r="S142" s="232"/>
      <c r="T142" s="233"/>
      <c r="U142" s="227"/>
      <c r="V142" s="227">
        <f>SUM(V143:V169)</f>
        <v>0</v>
      </c>
      <c r="W142" s="227"/>
      <c r="X142" s="227"/>
      <c r="Y142" s="227"/>
      <c r="AG142" t="s">
        <v>203</v>
      </c>
    </row>
    <row r="143" spans="1:60" ht="22.5" outlineLevel="1" x14ac:dyDescent="0.2">
      <c r="A143" s="235">
        <v>14</v>
      </c>
      <c r="B143" s="236" t="s">
        <v>810</v>
      </c>
      <c r="C143" s="246" t="s">
        <v>745</v>
      </c>
      <c r="D143" s="237" t="s">
        <v>342</v>
      </c>
      <c r="E143" s="238">
        <v>1</v>
      </c>
      <c r="F143" s="239"/>
      <c r="G143" s="240">
        <f>ROUND(E143*F143,2)</f>
        <v>0</v>
      </c>
      <c r="H143" s="239"/>
      <c r="I143" s="240">
        <f>ROUND(E143*H143,2)</f>
        <v>0</v>
      </c>
      <c r="J143" s="239"/>
      <c r="K143" s="240">
        <f>ROUND(E143*J143,2)</f>
        <v>0</v>
      </c>
      <c r="L143" s="240">
        <v>12</v>
      </c>
      <c r="M143" s="240">
        <f>G143*(1+L143/100)</f>
        <v>0</v>
      </c>
      <c r="N143" s="238">
        <v>0</v>
      </c>
      <c r="O143" s="238">
        <f>ROUND(E143*N143,2)</f>
        <v>0</v>
      </c>
      <c r="P143" s="238">
        <v>0</v>
      </c>
      <c r="Q143" s="238">
        <f>ROUND(E143*P143,2)</f>
        <v>0</v>
      </c>
      <c r="R143" s="240"/>
      <c r="S143" s="240" t="s">
        <v>229</v>
      </c>
      <c r="T143" s="241" t="s">
        <v>208</v>
      </c>
      <c r="U143" s="224">
        <v>0</v>
      </c>
      <c r="V143" s="224">
        <f>ROUND(E143*U143,2)</f>
        <v>0</v>
      </c>
      <c r="W143" s="224"/>
      <c r="X143" s="224" t="s">
        <v>238</v>
      </c>
      <c r="Y143" s="224" t="s">
        <v>210</v>
      </c>
      <c r="Z143" s="214"/>
      <c r="AA143" s="214"/>
      <c r="AB143" s="214"/>
      <c r="AC143" s="214"/>
      <c r="AD143" s="214"/>
      <c r="AE143" s="214"/>
      <c r="AF143" s="214"/>
      <c r="AG143" s="214" t="s">
        <v>319</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2" x14ac:dyDescent="0.2">
      <c r="A144" s="221"/>
      <c r="B144" s="222"/>
      <c r="C144" s="247" t="s">
        <v>610</v>
      </c>
      <c r="D144" s="242"/>
      <c r="E144" s="242"/>
      <c r="F144" s="242"/>
      <c r="G144" s="242"/>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213</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48" t="s">
        <v>611</v>
      </c>
      <c r="D145" s="243"/>
      <c r="E145" s="243"/>
      <c r="F145" s="243"/>
      <c r="G145" s="243"/>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213</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48" t="s">
        <v>612</v>
      </c>
      <c r="D146" s="243"/>
      <c r="E146" s="243"/>
      <c r="F146" s="243"/>
      <c r="G146" s="243"/>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213</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48" t="s">
        <v>613</v>
      </c>
      <c r="D147" s="243"/>
      <c r="E147" s="243"/>
      <c r="F147" s="243"/>
      <c r="G147" s="243"/>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213</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48" t="s">
        <v>614</v>
      </c>
      <c r="D148" s="243"/>
      <c r="E148" s="243"/>
      <c r="F148" s="243"/>
      <c r="G148" s="243"/>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213</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48" t="s">
        <v>615</v>
      </c>
      <c r="D149" s="243"/>
      <c r="E149" s="243"/>
      <c r="F149" s="243"/>
      <c r="G149" s="243"/>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213</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48" t="s">
        <v>616</v>
      </c>
      <c r="D150" s="243"/>
      <c r="E150" s="243"/>
      <c r="F150" s="243"/>
      <c r="G150" s="243"/>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213</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48" t="s">
        <v>618</v>
      </c>
      <c r="D151" s="243"/>
      <c r="E151" s="243"/>
      <c r="F151" s="243"/>
      <c r="G151" s="243"/>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213</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48" t="s">
        <v>529</v>
      </c>
      <c r="D152" s="243"/>
      <c r="E152" s="243"/>
      <c r="F152" s="243"/>
      <c r="G152" s="243"/>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213</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2" x14ac:dyDescent="0.2">
      <c r="A153" s="221"/>
      <c r="B153" s="222"/>
      <c r="C153" s="249" t="s">
        <v>617</v>
      </c>
      <c r="D153" s="225"/>
      <c r="E153" s="226">
        <v>1</v>
      </c>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222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ht="22.5" outlineLevel="3" x14ac:dyDescent="0.2">
      <c r="A154" s="221"/>
      <c r="B154" s="222"/>
      <c r="C154" s="249" t="s">
        <v>560</v>
      </c>
      <c r="D154" s="225"/>
      <c r="E154" s="226"/>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222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49" t="s">
        <v>561</v>
      </c>
      <c r="D155" s="225"/>
      <c r="E155" s="226"/>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222</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49" t="s">
        <v>562</v>
      </c>
      <c r="D156" s="225"/>
      <c r="E156" s="226"/>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222</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ht="22.5" outlineLevel="1" x14ac:dyDescent="0.2">
      <c r="A157" s="235">
        <v>15</v>
      </c>
      <c r="B157" s="236" t="s">
        <v>1014</v>
      </c>
      <c r="C157" s="246" t="s">
        <v>1015</v>
      </c>
      <c r="D157" s="237" t="s">
        <v>342</v>
      </c>
      <c r="E157" s="238">
        <v>1</v>
      </c>
      <c r="F157" s="239"/>
      <c r="G157" s="240">
        <f>ROUND(E157*F157,2)</f>
        <v>0</v>
      </c>
      <c r="H157" s="239"/>
      <c r="I157" s="240">
        <f>ROUND(E157*H157,2)</f>
        <v>0</v>
      </c>
      <c r="J157" s="239"/>
      <c r="K157" s="240">
        <f>ROUND(E157*J157,2)</f>
        <v>0</v>
      </c>
      <c r="L157" s="240">
        <v>12</v>
      </c>
      <c r="M157" s="240">
        <f>G157*(1+L157/100)</f>
        <v>0</v>
      </c>
      <c r="N157" s="238">
        <v>0</v>
      </c>
      <c r="O157" s="238">
        <f>ROUND(E157*N157,2)</f>
        <v>0</v>
      </c>
      <c r="P157" s="238">
        <v>0</v>
      </c>
      <c r="Q157" s="238">
        <f>ROUND(E157*P157,2)</f>
        <v>0</v>
      </c>
      <c r="R157" s="240"/>
      <c r="S157" s="240" t="s">
        <v>229</v>
      </c>
      <c r="T157" s="241" t="s">
        <v>208</v>
      </c>
      <c r="U157" s="224">
        <v>0</v>
      </c>
      <c r="V157" s="224">
        <f>ROUND(E157*U157,2)</f>
        <v>0</v>
      </c>
      <c r="W157" s="224"/>
      <c r="X157" s="224" t="s">
        <v>238</v>
      </c>
      <c r="Y157" s="224" t="s">
        <v>210</v>
      </c>
      <c r="Z157" s="214"/>
      <c r="AA157" s="214"/>
      <c r="AB157" s="214"/>
      <c r="AC157" s="214"/>
      <c r="AD157" s="214"/>
      <c r="AE157" s="214"/>
      <c r="AF157" s="214"/>
      <c r="AG157" s="214" t="s">
        <v>319</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2" x14ac:dyDescent="0.2">
      <c r="A158" s="221"/>
      <c r="B158" s="222"/>
      <c r="C158" s="247" t="s">
        <v>1016</v>
      </c>
      <c r="D158" s="242"/>
      <c r="E158" s="242"/>
      <c r="F158" s="242"/>
      <c r="G158" s="242"/>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213</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48" t="s">
        <v>1017</v>
      </c>
      <c r="D159" s="243"/>
      <c r="E159" s="243"/>
      <c r="F159" s="243"/>
      <c r="G159" s="243"/>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213</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48" t="s">
        <v>1018</v>
      </c>
      <c r="D160" s="243"/>
      <c r="E160" s="243"/>
      <c r="F160" s="243"/>
      <c r="G160" s="243"/>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213</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48" t="s">
        <v>1019</v>
      </c>
      <c r="D161" s="243"/>
      <c r="E161" s="243"/>
      <c r="F161" s="243"/>
      <c r="G161" s="243"/>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213</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48" t="s">
        <v>1020</v>
      </c>
      <c r="D162" s="243"/>
      <c r="E162" s="243"/>
      <c r="F162" s="243"/>
      <c r="G162" s="243"/>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213</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48" t="s">
        <v>616</v>
      </c>
      <c r="D163" s="243"/>
      <c r="E163" s="243"/>
      <c r="F163" s="243"/>
      <c r="G163" s="243"/>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213</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48" t="s">
        <v>618</v>
      </c>
      <c r="D164" s="243"/>
      <c r="E164" s="243"/>
      <c r="F164" s="243"/>
      <c r="G164" s="243"/>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213</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48" t="s">
        <v>529</v>
      </c>
      <c r="D165" s="243"/>
      <c r="E165" s="243"/>
      <c r="F165" s="243"/>
      <c r="G165" s="243"/>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213</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2" x14ac:dyDescent="0.2">
      <c r="A166" s="221"/>
      <c r="B166" s="222"/>
      <c r="C166" s="249" t="s">
        <v>749</v>
      </c>
      <c r="D166" s="225"/>
      <c r="E166" s="226">
        <v>1</v>
      </c>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222</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ht="22.5" outlineLevel="3" x14ac:dyDescent="0.2">
      <c r="A167" s="221"/>
      <c r="B167" s="222"/>
      <c r="C167" s="249" t="s">
        <v>560</v>
      </c>
      <c r="D167" s="225"/>
      <c r="E167" s="226"/>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222</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49" t="s">
        <v>561</v>
      </c>
      <c r="D168" s="225"/>
      <c r="E168" s="226"/>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222</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49" t="s">
        <v>562</v>
      </c>
      <c r="D169" s="225"/>
      <c r="E169" s="226"/>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222</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x14ac:dyDescent="0.2">
      <c r="A170" s="3"/>
      <c r="B170" s="4"/>
      <c r="C170" s="250"/>
      <c r="D170" s="6"/>
      <c r="E170" s="3"/>
      <c r="F170" s="3"/>
      <c r="G170" s="3"/>
      <c r="H170" s="3"/>
      <c r="I170" s="3"/>
      <c r="J170" s="3"/>
      <c r="K170" s="3"/>
      <c r="L170" s="3"/>
      <c r="M170" s="3"/>
      <c r="N170" s="3"/>
      <c r="O170" s="3"/>
      <c r="P170" s="3"/>
      <c r="Q170" s="3"/>
      <c r="R170" s="3"/>
      <c r="S170" s="3"/>
      <c r="T170" s="3"/>
      <c r="U170" s="3"/>
      <c r="V170" s="3"/>
      <c r="W170" s="3"/>
      <c r="X170" s="3"/>
      <c r="Y170" s="3"/>
      <c r="AE170">
        <v>12</v>
      </c>
      <c r="AF170">
        <v>21</v>
      </c>
      <c r="AG170" t="s">
        <v>188</v>
      </c>
    </row>
    <row r="171" spans="1:60" x14ac:dyDescent="0.2">
      <c r="A171" s="217"/>
      <c r="B171" s="218" t="s">
        <v>29</v>
      </c>
      <c r="C171" s="251"/>
      <c r="D171" s="219"/>
      <c r="E171" s="220"/>
      <c r="F171" s="220"/>
      <c r="G171" s="234">
        <f>G8+G21+G142</f>
        <v>0</v>
      </c>
      <c r="H171" s="3"/>
      <c r="I171" s="3"/>
      <c r="J171" s="3"/>
      <c r="K171" s="3"/>
      <c r="L171" s="3"/>
      <c r="M171" s="3"/>
      <c r="N171" s="3"/>
      <c r="O171" s="3"/>
      <c r="P171" s="3"/>
      <c r="Q171" s="3"/>
      <c r="R171" s="3"/>
      <c r="S171" s="3"/>
      <c r="T171" s="3"/>
      <c r="U171" s="3"/>
      <c r="V171" s="3"/>
      <c r="W171" s="3"/>
      <c r="X171" s="3"/>
      <c r="Y171" s="3"/>
      <c r="AE171">
        <f>SUMIF(L7:L169,AE170,G7:G169)</f>
        <v>0</v>
      </c>
      <c r="AF171">
        <f>SUMIF(L7:L169,AF170,G7:G169)</f>
        <v>0</v>
      </c>
      <c r="AG171" t="s">
        <v>230</v>
      </c>
    </row>
    <row r="172" spans="1:60" x14ac:dyDescent="0.2">
      <c r="C172" s="252"/>
      <c r="D172" s="10"/>
      <c r="AG172" t="s">
        <v>231</v>
      </c>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qnbRmOziWKoNhlTF/56IflNoed/6eg+jabBE9TqxnGVx+8YwdTNBEJTj+axuT9JaVG9WCma01OV2OEHmgJXkA==" saltValue="irtSTTXmJTOUYkxR5wJoRA==" spinCount="100000" sheet="1" formatRows="0"/>
  <mergeCells count="91">
    <mergeCell ref="C165:G165"/>
    <mergeCell ref="C159:G159"/>
    <mergeCell ref="C160:G160"/>
    <mergeCell ref="C161:G161"/>
    <mergeCell ref="C162:G162"/>
    <mergeCell ref="C163:G163"/>
    <mergeCell ref="C164:G164"/>
    <mergeCell ref="C148:G148"/>
    <mergeCell ref="C149:G149"/>
    <mergeCell ref="C150:G150"/>
    <mergeCell ref="C151:G151"/>
    <mergeCell ref="C152:G152"/>
    <mergeCell ref="C158:G158"/>
    <mergeCell ref="C136:G136"/>
    <mergeCell ref="C137:G137"/>
    <mergeCell ref="C144:G144"/>
    <mergeCell ref="C145:G145"/>
    <mergeCell ref="C146:G146"/>
    <mergeCell ref="C147:G147"/>
    <mergeCell ref="C125:G125"/>
    <mergeCell ref="C126:G126"/>
    <mergeCell ref="C132:G132"/>
    <mergeCell ref="C133:G133"/>
    <mergeCell ref="C134:G134"/>
    <mergeCell ref="C135:G135"/>
    <mergeCell ref="C119:G119"/>
    <mergeCell ref="C120:G120"/>
    <mergeCell ref="C121:G121"/>
    <mergeCell ref="C122:G122"/>
    <mergeCell ref="C123:G123"/>
    <mergeCell ref="C124:G124"/>
    <mergeCell ref="C108:G108"/>
    <mergeCell ref="C109:G109"/>
    <mergeCell ref="C110:G110"/>
    <mergeCell ref="C111:G111"/>
    <mergeCell ref="C112:G112"/>
    <mergeCell ref="C113:G113"/>
    <mergeCell ref="C97:G97"/>
    <mergeCell ref="C98:G98"/>
    <mergeCell ref="C99:G99"/>
    <mergeCell ref="C100:G100"/>
    <mergeCell ref="C101:G101"/>
    <mergeCell ref="C107:G107"/>
    <mergeCell ref="C86:G86"/>
    <mergeCell ref="C87:G87"/>
    <mergeCell ref="C88:G88"/>
    <mergeCell ref="C89:G89"/>
    <mergeCell ref="C95:G95"/>
    <mergeCell ref="C96:G96"/>
    <mergeCell ref="C75:G75"/>
    <mergeCell ref="C76:G76"/>
    <mergeCell ref="C82:G82"/>
    <mergeCell ref="C83:G83"/>
    <mergeCell ref="C84:G84"/>
    <mergeCell ref="C85:G85"/>
    <mergeCell ref="C64:G64"/>
    <mergeCell ref="C70:G70"/>
    <mergeCell ref="C71:G71"/>
    <mergeCell ref="C72:G72"/>
    <mergeCell ref="C73:G73"/>
    <mergeCell ref="C74:G74"/>
    <mergeCell ref="C58:G58"/>
    <mergeCell ref="C59:G59"/>
    <mergeCell ref="C60:G60"/>
    <mergeCell ref="C61:G61"/>
    <mergeCell ref="C62:G62"/>
    <mergeCell ref="C63:G63"/>
    <mergeCell ref="C47:G47"/>
    <mergeCell ref="C48:G48"/>
    <mergeCell ref="C49:G49"/>
    <mergeCell ref="C50:G50"/>
    <mergeCell ref="C51:G51"/>
    <mergeCell ref="C52:G52"/>
    <mergeCell ref="C36:G36"/>
    <mergeCell ref="C37:G37"/>
    <mergeCell ref="C38:G38"/>
    <mergeCell ref="C39:G39"/>
    <mergeCell ref="C40:G40"/>
    <mergeCell ref="C46:G46"/>
    <mergeCell ref="C18:G18"/>
    <mergeCell ref="C19:G19"/>
    <mergeCell ref="C23:G23"/>
    <mergeCell ref="C24:G24"/>
    <mergeCell ref="C34:G34"/>
    <mergeCell ref="C35:G35"/>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232</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77</v>
      </c>
      <c r="C3" s="203" t="s">
        <v>78</v>
      </c>
      <c r="D3" s="201"/>
      <c r="E3" s="201"/>
      <c r="F3" s="201"/>
      <c r="G3" s="202"/>
      <c r="AC3" s="178" t="s">
        <v>176</v>
      </c>
      <c r="AG3" t="s">
        <v>178</v>
      </c>
    </row>
    <row r="4" spans="1:60" ht="24.95" customHeight="1" x14ac:dyDescent="0.2">
      <c r="A4" s="204" t="s">
        <v>9</v>
      </c>
      <c r="B4" s="205" t="s">
        <v>58</v>
      </c>
      <c r="C4" s="206" t="s">
        <v>66</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153</v>
      </c>
      <c r="C8" s="245" t="s">
        <v>154</v>
      </c>
      <c r="D8" s="230"/>
      <c r="E8" s="231"/>
      <c r="F8" s="232"/>
      <c r="G8" s="232">
        <f>SUMIF(AG9:AG98,"&lt;&gt;NOR",G9:G98)</f>
        <v>0</v>
      </c>
      <c r="H8" s="232"/>
      <c r="I8" s="232">
        <f>SUM(I9:I98)</f>
        <v>0</v>
      </c>
      <c r="J8" s="232"/>
      <c r="K8" s="232">
        <f>SUM(K9:K98)</f>
        <v>0</v>
      </c>
      <c r="L8" s="232"/>
      <c r="M8" s="232">
        <f>SUM(M9:M98)</f>
        <v>0</v>
      </c>
      <c r="N8" s="231"/>
      <c r="O8" s="231">
        <f>SUM(O9:O98)</f>
        <v>0</v>
      </c>
      <c r="P8" s="231"/>
      <c r="Q8" s="231">
        <f>SUM(Q9:Q98)</f>
        <v>15.95</v>
      </c>
      <c r="R8" s="232"/>
      <c r="S8" s="232"/>
      <c r="T8" s="233"/>
      <c r="U8" s="227"/>
      <c r="V8" s="227">
        <f>SUM(V9:V98)</f>
        <v>0</v>
      </c>
      <c r="W8" s="227"/>
      <c r="X8" s="227"/>
      <c r="Y8" s="227"/>
      <c r="AG8" t="s">
        <v>203</v>
      </c>
    </row>
    <row r="9" spans="1:60" outlineLevel="1" x14ac:dyDescent="0.2">
      <c r="A9" s="235">
        <v>1</v>
      </c>
      <c r="B9" s="236" t="s">
        <v>233</v>
      </c>
      <c r="C9" s="246" t="s">
        <v>234</v>
      </c>
      <c r="D9" s="237" t="s">
        <v>235</v>
      </c>
      <c r="E9" s="238">
        <v>14.4</v>
      </c>
      <c r="F9" s="239"/>
      <c r="G9" s="240">
        <f>ROUND(E9*F9,2)</f>
        <v>0</v>
      </c>
      <c r="H9" s="239"/>
      <c r="I9" s="240">
        <f>ROUND(E9*H9,2)</f>
        <v>0</v>
      </c>
      <c r="J9" s="239"/>
      <c r="K9" s="240">
        <f>ROUND(E9*J9,2)</f>
        <v>0</v>
      </c>
      <c r="L9" s="240">
        <v>12</v>
      </c>
      <c r="M9" s="240">
        <f>G9*(1+L9/100)</f>
        <v>0</v>
      </c>
      <c r="N9" s="238">
        <v>0</v>
      </c>
      <c r="O9" s="238">
        <f>ROUND(E9*N9,2)</f>
        <v>0</v>
      </c>
      <c r="P9" s="238">
        <v>0.15</v>
      </c>
      <c r="Q9" s="238">
        <f>ROUND(E9*P9,2)</f>
        <v>2.16</v>
      </c>
      <c r="R9" s="240"/>
      <c r="S9" s="240" t="s">
        <v>236</v>
      </c>
      <c r="T9" s="241" t="s">
        <v>237</v>
      </c>
      <c r="U9" s="224">
        <v>0</v>
      </c>
      <c r="V9" s="224">
        <f>ROUND(E9*U9,2)</f>
        <v>0</v>
      </c>
      <c r="W9" s="224"/>
      <c r="X9" s="224" t="s">
        <v>238</v>
      </c>
      <c r="Y9" s="224" t="s">
        <v>210</v>
      </c>
      <c r="Z9" s="214"/>
      <c r="AA9" s="214"/>
      <c r="AB9" s="214"/>
      <c r="AC9" s="214"/>
      <c r="AD9" s="214"/>
      <c r="AE9" s="214"/>
      <c r="AF9" s="214"/>
      <c r="AG9" s="214" t="s">
        <v>239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9" t="s">
        <v>240</v>
      </c>
      <c r="D10" s="225"/>
      <c r="E10" s="226"/>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222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49" t="s">
        <v>241</v>
      </c>
      <c r="D11" s="225"/>
      <c r="E11" s="226"/>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222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49" t="s">
        <v>242</v>
      </c>
      <c r="D12" s="225"/>
      <c r="E12" s="226"/>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49" t="s">
        <v>243</v>
      </c>
      <c r="D13" s="225"/>
      <c r="E13" s="226">
        <v>14.4</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35">
        <v>2</v>
      </c>
      <c r="B14" s="236" t="s">
        <v>244</v>
      </c>
      <c r="C14" s="246" t="s">
        <v>245</v>
      </c>
      <c r="D14" s="237" t="s">
        <v>235</v>
      </c>
      <c r="E14" s="238">
        <v>9.109</v>
      </c>
      <c r="F14" s="239"/>
      <c r="G14" s="240">
        <f>ROUND(E14*F14,2)</f>
        <v>0</v>
      </c>
      <c r="H14" s="239"/>
      <c r="I14" s="240">
        <f>ROUND(E14*H14,2)</f>
        <v>0</v>
      </c>
      <c r="J14" s="239"/>
      <c r="K14" s="240">
        <f>ROUND(E14*J14,2)</f>
        <v>0</v>
      </c>
      <c r="L14" s="240">
        <v>12</v>
      </c>
      <c r="M14" s="240">
        <f>G14*(1+L14/100)</f>
        <v>0</v>
      </c>
      <c r="N14" s="238">
        <v>0</v>
      </c>
      <c r="O14" s="238">
        <f>ROUND(E14*N14,2)</f>
        <v>0</v>
      </c>
      <c r="P14" s="238">
        <v>4.1000000000000002E-2</v>
      </c>
      <c r="Q14" s="238">
        <f>ROUND(E14*P14,2)</f>
        <v>0.37</v>
      </c>
      <c r="R14" s="240"/>
      <c r="S14" s="240" t="s">
        <v>236</v>
      </c>
      <c r="T14" s="241" t="s">
        <v>237</v>
      </c>
      <c r="U14" s="224">
        <v>0</v>
      </c>
      <c r="V14" s="224">
        <f>ROUND(E14*U14,2)</f>
        <v>0</v>
      </c>
      <c r="W14" s="224"/>
      <c r="X14" s="224" t="s">
        <v>238</v>
      </c>
      <c r="Y14" s="224" t="s">
        <v>210</v>
      </c>
      <c r="Z14" s="214"/>
      <c r="AA14" s="214"/>
      <c r="AB14" s="214"/>
      <c r="AC14" s="214"/>
      <c r="AD14" s="214"/>
      <c r="AE14" s="214"/>
      <c r="AF14" s="214"/>
      <c r="AG14" s="214" t="s">
        <v>239</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49" t="s">
        <v>246</v>
      </c>
      <c r="D15" s="225"/>
      <c r="E15" s="226"/>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222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49" t="s">
        <v>640</v>
      </c>
      <c r="D16" s="225"/>
      <c r="E16" s="226"/>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49" t="s">
        <v>1021</v>
      </c>
      <c r="D17" s="225"/>
      <c r="E17" s="226"/>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222</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49" t="s">
        <v>361</v>
      </c>
      <c r="D18" s="225"/>
      <c r="E18" s="226"/>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222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49" t="s">
        <v>254</v>
      </c>
      <c r="D19" s="225"/>
      <c r="E19" s="226"/>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222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49" t="s">
        <v>360</v>
      </c>
      <c r="D20" s="225"/>
      <c r="E20" s="226"/>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222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49" t="s">
        <v>252</v>
      </c>
      <c r="D21" s="225"/>
      <c r="E21" s="226"/>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222</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x14ac:dyDescent="0.2">
      <c r="A22" s="221"/>
      <c r="B22" s="222"/>
      <c r="C22" s="249" t="s">
        <v>359</v>
      </c>
      <c r="D22" s="225"/>
      <c r="E22" s="226"/>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222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49" t="s">
        <v>250</v>
      </c>
      <c r="D23" s="225"/>
      <c r="E23" s="226"/>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222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49" t="s">
        <v>370</v>
      </c>
      <c r="D24" s="225"/>
      <c r="E24" s="226"/>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222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49" t="s">
        <v>256</v>
      </c>
      <c r="D25" s="225"/>
      <c r="E25" s="226"/>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222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49" t="s">
        <v>1022</v>
      </c>
      <c r="D26" s="225"/>
      <c r="E26" s="226">
        <v>9.11</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22.5" outlineLevel="1" x14ac:dyDescent="0.2">
      <c r="A27" s="235">
        <v>3</v>
      </c>
      <c r="B27" s="236" t="s">
        <v>258</v>
      </c>
      <c r="C27" s="246" t="s">
        <v>259</v>
      </c>
      <c r="D27" s="237" t="s">
        <v>235</v>
      </c>
      <c r="E27" s="238">
        <v>89.745000000000005</v>
      </c>
      <c r="F27" s="239"/>
      <c r="G27" s="240">
        <f>ROUND(E27*F27,2)</f>
        <v>0</v>
      </c>
      <c r="H27" s="239"/>
      <c r="I27" s="240">
        <f>ROUND(E27*H27,2)</f>
        <v>0</v>
      </c>
      <c r="J27" s="239"/>
      <c r="K27" s="240">
        <f>ROUND(E27*J27,2)</f>
        <v>0</v>
      </c>
      <c r="L27" s="240">
        <v>12</v>
      </c>
      <c r="M27" s="240">
        <f>G27*(1+L27/100)</f>
        <v>0</v>
      </c>
      <c r="N27" s="238">
        <v>0</v>
      </c>
      <c r="O27" s="238">
        <f>ROUND(E27*N27,2)</f>
        <v>0</v>
      </c>
      <c r="P27" s="238">
        <v>2.7E-2</v>
      </c>
      <c r="Q27" s="238">
        <f>ROUND(E27*P27,2)</f>
        <v>2.42</v>
      </c>
      <c r="R27" s="240"/>
      <c r="S27" s="240" t="s">
        <v>236</v>
      </c>
      <c r="T27" s="241" t="s">
        <v>237</v>
      </c>
      <c r="U27" s="224">
        <v>0</v>
      </c>
      <c r="V27" s="224">
        <f>ROUND(E27*U27,2)</f>
        <v>0</v>
      </c>
      <c r="W27" s="224"/>
      <c r="X27" s="224" t="s">
        <v>238</v>
      </c>
      <c r="Y27" s="224" t="s">
        <v>210</v>
      </c>
      <c r="Z27" s="214"/>
      <c r="AA27" s="214"/>
      <c r="AB27" s="214"/>
      <c r="AC27" s="214"/>
      <c r="AD27" s="214"/>
      <c r="AE27" s="214"/>
      <c r="AF27" s="214"/>
      <c r="AG27" s="214" t="s">
        <v>239</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
      <c r="A28" s="221"/>
      <c r="B28" s="222"/>
      <c r="C28" s="249" t="s">
        <v>246</v>
      </c>
      <c r="D28" s="225"/>
      <c r="E28" s="226"/>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222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49" t="s">
        <v>363</v>
      </c>
      <c r="D29" s="225"/>
      <c r="E29" s="226"/>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222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49" t="s">
        <v>621</v>
      </c>
      <c r="D30" s="225"/>
      <c r="E30" s="226"/>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222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49" t="s">
        <v>647</v>
      </c>
      <c r="D31" s="225"/>
      <c r="E31" s="226"/>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222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49" t="s">
        <v>874</v>
      </c>
      <c r="D32" s="225"/>
      <c r="E32" s="226"/>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222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49" t="s">
        <v>649</v>
      </c>
      <c r="D33" s="225"/>
      <c r="E33" s="226"/>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222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49" t="s">
        <v>875</v>
      </c>
      <c r="D34" s="225"/>
      <c r="E34" s="226"/>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222</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49" t="s">
        <v>876</v>
      </c>
      <c r="D35" s="225"/>
      <c r="E35" s="226">
        <v>89.75</v>
      </c>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222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22.5" outlineLevel="1" x14ac:dyDescent="0.2">
      <c r="A36" s="235">
        <v>4</v>
      </c>
      <c r="B36" s="236" t="s">
        <v>269</v>
      </c>
      <c r="C36" s="246" t="s">
        <v>270</v>
      </c>
      <c r="D36" s="237" t="s">
        <v>235</v>
      </c>
      <c r="E36" s="238">
        <v>95.04</v>
      </c>
      <c r="F36" s="239"/>
      <c r="G36" s="240">
        <f>ROUND(E36*F36,2)</f>
        <v>0</v>
      </c>
      <c r="H36" s="239"/>
      <c r="I36" s="240">
        <f>ROUND(E36*H36,2)</f>
        <v>0</v>
      </c>
      <c r="J36" s="239"/>
      <c r="K36" s="240">
        <f>ROUND(E36*J36,2)</f>
        <v>0</v>
      </c>
      <c r="L36" s="240">
        <v>12</v>
      </c>
      <c r="M36" s="240">
        <f>G36*(1+L36/100)</f>
        <v>0</v>
      </c>
      <c r="N36" s="238">
        <v>0</v>
      </c>
      <c r="O36" s="238">
        <f>ROUND(E36*N36,2)</f>
        <v>0</v>
      </c>
      <c r="P36" s="238">
        <v>2.3E-2</v>
      </c>
      <c r="Q36" s="238">
        <f>ROUND(E36*P36,2)</f>
        <v>2.19</v>
      </c>
      <c r="R36" s="240"/>
      <c r="S36" s="240" t="s">
        <v>236</v>
      </c>
      <c r="T36" s="241" t="s">
        <v>237</v>
      </c>
      <c r="U36" s="224">
        <v>0</v>
      </c>
      <c r="V36" s="224">
        <f>ROUND(E36*U36,2)</f>
        <v>0</v>
      </c>
      <c r="W36" s="224"/>
      <c r="X36" s="224" t="s">
        <v>238</v>
      </c>
      <c r="Y36" s="224" t="s">
        <v>210</v>
      </c>
      <c r="Z36" s="214"/>
      <c r="AA36" s="214"/>
      <c r="AB36" s="214"/>
      <c r="AC36" s="214"/>
      <c r="AD36" s="214"/>
      <c r="AE36" s="214"/>
      <c r="AF36" s="214"/>
      <c r="AG36" s="214" t="s">
        <v>239</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
      <c r="A37" s="221"/>
      <c r="B37" s="222"/>
      <c r="C37" s="249" t="s">
        <v>246</v>
      </c>
      <c r="D37" s="225"/>
      <c r="E37" s="226"/>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222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49" t="s">
        <v>367</v>
      </c>
      <c r="D38" s="225"/>
      <c r="E38" s="226"/>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222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49" t="s">
        <v>625</v>
      </c>
      <c r="D39" s="225"/>
      <c r="E39" s="226"/>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222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49" t="s">
        <v>367</v>
      </c>
      <c r="D40" s="225"/>
      <c r="E40" s="226"/>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222</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49" t="s">
        <v>273</v>
      </c>
      <c r="D41" s="225"/>
      <c r="E41" s="226"/>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222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49" t="s">
        <v>626</v>
      </c>
      <c r="D42" s="225"/>
      <c r="E42" s="226">
        <v>95.04</v>
      </c>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222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ht="22.5" outlineLevel="1" x14ac:dyDescent="0.2">
      <c r="A43" s="235">
        <v>5</v>
      </c>
      <c r="B43" s="236" t="s">
        <v>275</v>
      </c>
      <c r="C43" s="246" t="s">
        <v>276</v>
      </c>
      <c r="D43" s="237" t="s">
        <v>235</v>
      </c>
      <c r="E43" s="238">
        <v>4.3570000000000002</v>
      </c>
      <c r="F43" s="239"/>
      <c r="G43" s="240">
        <f>ROUND(E43*F43,2)</f>
        <v>0</v>
      </c>
      <c r="H43" s="239"/>
      <c r="I43" s="240">
        <f>ROUND(E43*H43,2)</f>
        <v>0</v>
      </c>
      <c r="J43" s="239"/>
      <c r="K43" s="240">
        <f>ROUND(E43*J43,2)</f>
        <v>0</v>
      </c>
      <c r="L43" s="240">
        <v>12</v>
      </c>
      <c r="M43" s="240">
        <f>G43*(1+L43/100)</f>
        <v>0</v>
      </c>
      <c r="N43" s="238">
        <v>0</v>
      </c>
      <c r="O43" s="238">
        <f>ROUND(E43*N43,2)</f>
        <v>0</v>
      </c>
      <c r="P43" s="238">
        <v>6.3E-2</v>
      </c>
      <c r="Q43" s="238">
        <f>ROUND(E43*P43,2)</f>
        <v>0.27</v>
      </c>
      <c r="R43" s="240"/>
      <c r="S43" s="240" t="s">
        <v>236</v>
      </c>
      <c r="T43" s="241" t="s">
        <v>237</v>
      </c>
      <c r="U43" s="224">
        <v>0</v>
      </c>
      <c r="V43" s="224">
        <f>ROUND(E43*U43,2)</f>
        <v>0</v>
      </c>
      <c r="W43" s="224"/>
      <c r="X43" s="224" t="s">
        <v>238</v>
      </c>
      <c r="Y43" s="224" t="s">
        <v>210</v>
      </c>
      <c r="Z43" s="214"/>
      <c r="AA43" s="214"/>
      <c r="AB43" s="214"/>
      <c r="AC43" s="214"/>
      <c r="AD43" s="214"/>
      <c r="AE43" s="214"/>
      <c r="AF43" s="214"/>
      <c r="AG43" s="214" t="s">
        <v>239</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49" t="s">
        <v>277</v>
      </c>
      <c r="D44" s="225"/>
      <c r="E44" s="226"/>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222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49" t="s">
        <v>362</v>
      </c>
      <c r="D45" s="225"/>
      <c r="E45" s="226"/>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222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49" t="s">
        <v>279</v>
      </c>
      <c r="D46" s="225"/>
      <c r="E46" s="226"/>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222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49" t="s">
        <v>280</v>
      </c>
      <c r="D47" s="225"/>
      <c r="E47" s="226">
        <v>4.3600000000000003</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222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ht="22.5" outlineLevel="1" x14ac:dyDescent="0.2">
      <c r="A48" s="235">
        <v>6</v>
      </c>
      <c r="B48" s="236" t="s">
        <v>281</v>
      </c>
      <c r="C48" s="246" t="s">
        <v>282</v>
      </c>
      <c r="D48" s="237" t="s">
        <v>235</v>
      </c>
      <c r="E48" s="238">
        <v>95.89</v>
      </c>
      <c r="F48" s="239"/>
      <c r="G48" s="240">
        <f>ROUND(E48*F48,2)</f>
        <v>0</v>
      </c>
      <c r="H48" s="239"/>
      <c r="I48" s="240">
        <f>ROUND(E48*H48,2)</f>
        <v>0</v>
      </c>
      <c r="J48" s="239"/>
      <c r="K48" s="240">
        <f>ROUND(E48*J48,2)</f>
        <v>0</v>
      </c>
      <c r="L48" s="240">
        <v>12</v>
      </c>
      <c r="M48" s="240">
        <f>G48*(1+L48/100)</f>
        <v>0</v>
      </c>
      <c r="N48" s="238">
        <v>0</v>
      </c>
      <c r="O48" s="238">
        <f>ROUND(E48*N48,2)</f>
        <v>0</v>
      </c>
      <c r="P48" s="238">
        <v>4.5999999999999999E-2</v>
      </c>
      <c r="Q48" s="238">
        <f>ROUND(E48*P48,2)</f>
        <v>4.41</v>
      </c>
      <c r="R48" s="240"/>
      <c r="S48" s="240" t="s">
        <v>236</v>
      </c>
      <c r="T48" s="241" t="s">
        <v>237</v>
      </c>
      <c r="U48" s="224">
        <v>0</v>
      </c>
      <c r="V48" s="224">
        <f>ROUND(E48*U48,2)</f>
        <v>0</v>
      </c>
      <c r="W48" s="224"/>
      <c r="X48" s="224" t="s">
        <v>238</v>
      </c>
      <c r="Y48" s="224" t="s">
        <v>210</v>
      </c>
      <c r="Z48" s="214"/>
      <c r="AA48" s="214"/>
      <c r="AB48" s="214"/>
      <c r="AC48" s="214"/>
      <c r="AD48" s="214"/>
      <c r="AE48" s="214"/>
      <c r="AF48" s="214"/>
      <c r="AG48" s="214" t="s">
        <v>239</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2" x14ac:dyDescent="0.2">
      <c r="A49" s="221"/>
      <c r="B49" s="222"/>
      <c r="C49" s="249" t="s">
        <v>283</v>
      </c>
      <c r="D49" s="225"/>
      <c r="E49" s="226"/>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222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49" t="s">
        <v>640</v>
      </c>
      <c r="D50" s="225"/>
      <c r="E50" s="226"/>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222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49" t="s">
        <v>1023</v>
      </c>
      <c r="D51" s="225"/>
      <c r="E51" s="226"/>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222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49" t="s">
        <v>361</v>
      </c>
      <c r="D52" s="225"/>
      <c r="E52" s="226"/>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222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49" t="s">
        <v>763</v>
      </c>
      <c r="D53" s="225"/>
      <c r="E53" s="226"/>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222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49" t="s">
        <v>360</v>
      </c>
      <c r="D54" s="225"/>
      <c r="E54" s="226"/>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222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49" t="s">
        <v>762</v>
      </c>
      <c r="D55" s="225"/>
      <c r="E55" s="226"/>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222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49" t="s">
        <v>359</v>
      </c>
      <c r="D56" s="225"/>
      <c r="E56" s="226"/>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222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49" t="s">
        <v>756</v>
      </c>
      <c r="D57" s="225"/>
      <c r="E57" s="226"/>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222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49" t="s">
        <v>362</v>
      </c>
      <c r="D58" s="225"/>
      <c r="E58" s="226"/>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222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49" t="s">
        <v>288</v>
      </c>
      <c r="D59" s="225"/>
      <c r="E59" s="226"/>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222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49" t="s">
        <v>363</v>
      </c>
      <c r="D60" s="225"/>
      <c r="E60" s="226"/>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222</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49" t="s">
        <v>1024</v>
      </c>
      <c r="D61" s="225"/>
      <c r="E61" s="226"/>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222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49" t="s">
        <v>367</v>
      </c>
      <c r="D62" s="225"/>
      <c r="E62" s="226"/>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222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49" t="s">
        <v>635</v>
      </c>
      <c r="D63" s="225"/>
      <c r="E63" s="226"/>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222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49" t="s">
        <v>647</v>
      </c>
      <c r="D64" s="225"/>
      <c r="E64" s="226"/>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222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49" t="s">
        <v>1025</v>
      </c>
      <c r="D65" s="225"/>
      <c r="E65" s="226"/>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222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49" t="s">
        <v>649</v>
      </c>
      <c r="D66" s="225"/>
      <c r="E66" s="226"/>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222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49" t="s">
        <v>1026</v>
      </c>
      <c r="D67" s="225"/>
      <c r="E67" s="226"/>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222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49" t="s">
        <v>367</v>
      </c>
      <c r="D68" s="225"/>
      <c r="E68" s="226"/>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222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49" t="s">
        <v>1027</v>
      </c>
      <c r="D69" s="225"/>
      <c r="E69" s="226"/>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222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49" t="s">
        <v>370</v>
      </c>
      <c r="D70" s="225"/>
      <c r="E70" s="226"/>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222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49" t="s">
        <v>293</v>
      </c>
      <c r="D71" s="225"/>
      <c r="E71" s="226"/>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222</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49" t="s">
        <v>1028</v>
      </c>
      <c r="D72" s="225"/>
      <c r="E72" s="226">
        <v>95.89</v>
      </c>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222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ht="22.5" outlineLevel="1" x14ac:dyDescent="0.2">
      <c r="A73" s="235">
        <v>7</v>
      </c>
      <c r="B73" s="236" t="s">
        <v>297</v>
      </c>
      <c r="C73" s="246" t="s">
        <v>298</v>
      </c>
      <c r="D73" s="237" t="s">
        <v>235</v>
      </c>
      <c r="E73" s="238">
        <v>82.54</v>
      </c>
      <c r="F73" s="239"/>
      <c r="G73" s="240">
        <f>ROUND(E73*F73,2)</f>
        <v>0</v>
      </c>
      <c r="H73" s="239"/>
      <c r="I73" s="240">
        <f>ROUND(E73*H73,2)</f>
        <v>0</v>
      </c>
      <c r="J73" s="239"/>
      <c r="K73" s="240">
        <f>ROUND(E73*J73,2)</f>
        <v>0</v>
      </c>
      <c r="L73" s="240">
        <v>12</v>
      </c>
      <c r="M73" s="240">
        <f>G73*(1+L73/100)</f>
        <v>0</v>
      </c>
      <c r="N73" s="238">
        <v>0</v>
      </c>
      <c r="O73" s="238">
        <f>ROUND(E73*N73,2)</f>
        <v>0</v>
      </c>
      <c r="P73" s="238">
        <v>0.05</v>
      </c>
      <c r="Q73" s="238">
        <f>ROUND(E73*P73,2)</f>
        <v>4.13</v>
      </c>
      <c r="R73" s="240"/>
      <c r="S73" s="240" t="s">
        <v>236</v>
      </c>
      <c r="T73" s="241" t="s">
        <v>237</v>
      </c>
      <c r="U73" s="224">
        <v>0</v>
      </c>
      <c r="V73" s="224">
        <f>ROUND(E73*U73,2)</f>
        <v>0</v>
      </c>
      <c r="W73" s="224"/>
      <c r="X73" s="224" t="s">
        <v>238</v>
      </c>
      <c r="Y73" s="224" t="s">
        <v>210</v>
      </c>
      <c r="Z73" s="214"/>
      <c r="AA73" s="214"/>
      <c r="AB73" s="214"/>
      <c r="AC73" s="214"/>
      <c r="AD73" s="214"/>
      <c r="AE73" s="214"/>
      <c r="AF73" s="214"/>
      <c r="AG73" s="214" t="s">
        <v>239</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2" x14ac:dyDescent="0.2">
      <c r="A74" s="221"/>
      <c r="B74" s="222"/>
      <c r="C74" s="249" t="s">
        <v>299</v>
      </c>
      <c r="D74" s="225"/>
      <c r="E74" s="226"/>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222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49" t="s">
        <v>640</v>
      </c>
      <c r="D75" s="225"/>
      <c r="E75" s="226"/>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222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49" t="s">
        <v>641</v>
      </c>
      <c r="D76" s="225"/>
      <c r="E76" s="226"/>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222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49" t="s">
        <v>361</v>
      </c>
      <c r="D77" s="225"/>
      <c r="E77" s="226"/>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222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49" t="s">
        <v>416</v>
      </c>
      <c r="D78" s="225"/>
      <c r="E78" s="226"/>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222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49" t="s">
        <v>360</v>
      </c>
      <c r="D79" s="225"/>
      <c r="E79" s="226"/>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222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49" t="s">
        <v>415</v>
      </c>
      <c r="D80" s="225"/>
      <c r="E80" s="226"/>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222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49" t="s">
        <v>359</v>
      </c>
      <c r="D81" s="225"/>
      <c r="E81" s="226"/>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222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49" t="s">
        <v>301</v>
      </c>
      <c r="D82" s="225"/>
      <c r="E82" s="226"/>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222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49" t="s">
        <v>362</v>
      </c>
      <c r="D83" s="225"/>
      <c r="E83" s="226"/>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222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49" t="s">
        <v>304</v>
      </c>
      <c r="D84" s="225"/>
      <c r="E84" s="226"/>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222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49" t="s">
        <v>363</v>
      </c>
      <c r="D85" s="225"/>
      <c r="E85" s="226"/>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222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49" t="s">
        <v>642</v>
      </c>
      <c r="D86" s="225"/>
      <c r="E86" s="226"/>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222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49" t="s">
        <v>367</v>
      </c>
      <c r="D87" s="225"/>
      <c r="E87" s="226"/>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222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49" t="s">
        <v>646</v>
      </c>
      <c r="D88" s="225"/>
      <c r="E88" s="226"/>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222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49" t="s">
        <v>647</v>
      </c>
      <c r="D89" s="225"/>
      <c r="E89" s="226"/>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222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49" t="s">
        <v>648</v>
      </c>
      <c r="D90" s="225"/>
      <c r="E90" s="226"/>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222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49" t="s">
        <v>649</v>
      </c>
      <c r="D91" s="225"/>
      <c r="E91" s="226"/>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222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49" t="s">
        <v>650</v>
      </c>
      <c r="D92" s="225"/>
      <c r="E92" s="226"/>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222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49" t="s">
        <v>367</v>
      </c>
      <c r="D93" s="225"/>
      <c r="E93" s="226"/>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222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49" t="s">
        <v>306</v>
      </c>
      <c r="D94" s="225"/>
      <c r="E94" s="226"/>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222</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49" t="s">
        <v>370</v>
      </c>
      <c r="D95" s="225"/>
      <c r="E95" s="226"/>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222</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49" t="s">
        <v>309</v>
      </c>
      <c r="D96" s="225"/>
      <c r="E96" s="226"/>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222</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49" t="s">
        <v>1029</v>
      </c>
      <c r="D97" s="225"/>
      <c r="E97" s="226">
        <v>82.54</v>
      </c>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222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53">
        <v>8</v>
      </c>
      <c r="B98" s="254" t="s">
        <v>313</v>
      </c>
      <c r="C98" s="260" t="s">
        <v>314</v>
      </c>
      <c r="D98" s="255" t="s">
        <v>228</v>
      </c>
      <c r="E98" s="256">
        <v>1</v>
      </c>
      <c r="F98" s="257"/>
      <c r="G98" s="258">
        <f>ROUND(E98*F98,2)</f>
        <v>0</v>
      </c>
      <c r="H98" s="257"/>
      <c r="I98" s="258">
        <f>ROUND(E98*H98,2)</f>
        <v>0</v>
      </c>
      <c r="J98" s="257"/>
      <c r="K98" s="258">
        <f>ROUND(E98*J98,2)</f>
        <v>0</v>
      </c>
      <c r="L98" s="258">
        <v>12</v>
      </c>
      <c r="M98" s="258">
        <f>G98*(1+L98/100)</f>
        <v>0</v>
      </c>
      <c r="N98" s="256">
        <v>0</v>
      </c>
      <c r="O98" s="256">
        <f>ROUND(E98*N98,2)</f>
        <v>0</v>
      </c>
      <c r="P98" s="256">
        <v>0</v>
      </c>
      <c r="Q98" s="256">
        <f>ROUND(E98*P98,2)</f>
        <v>0</v>
      </c>
      <c r="R98" s="258"/>
      <c r="S98" s="258" t="s">
        <v>229</v>
      </c>
      <c r="T98" s="259" t="s">
        <v>208</v>
      </c>
      <c r="U98" s="224">
        <v>0</v>
      </c>
      <c r="V98" s="224">
        <f>ROUND(E98*U98,2)</f>
        <v>0</v>
      </c>
      <c r="W98" s="224"/>
      <c r="X98" s="224" t="s">
        <v>238</v>
      </c>
      <c r="Y98" s="224" t="s">
        <v>210</v>
      </c>
      <c r="Z98" s="214"/>
      <c r="AA98" s="214"/>
      <c r="AB98" s="214"/>
      <c r="AC98" s="214"/>
      <c r="AD98" s="214"/>
      <c r="AE98" s="214"/>
      <c r="AF98" s="214"/>
      <c r="AG98" s="214" t="s">
        <v>315</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x14ac:dyDescent="0.2">
      <c r="A99" s="228" t="s">
        <v>202</v>
      </c>
      <c r="B99" s="229" t="s">
        <v>164</v>
      </c>
      <c r="C99" s="245" t="s">
        <v>165</v>
      </c>
      <c r="D99" s="230"/>
      <c r="E99" s="231"/>
      <c r="F99" s="232"/>
      <c r="G99" s="232">
        <f>SUMIF(AG100:AG122,"&lt;&gt;NOR",G100:G122)</f>
        <v>0</v>
      </c>
      <c r="H99" s="232"/>
      <c r="I99" s="232">
        <f>SUM(I100:I122)</f>
        <v>0</v>
      </c>
      <c r="J99" s="232"/>
      <c r="K99" s="232">
        <f>SUM(K100:K122)</f>
        <v>0</v>
      </c>
      <c r="L99" s="232"/>
      <c r="M99" s="232">
        <f>SUM(M100:M122)</f>
        <v>0</v>
      </c>
      <c r="N99" s="231"/>
      <c r="O99" s="231">
        <f>SUM(O100:O122)</f>
        <v>0</v>
      </c>
      <c r="P99" s="231"/>
      <c r="Q99" s="231">
        <f>SUM(Q100:Q122)</f>
        <v>0.18</v>
      </c>
      <c r="R99" s="232"/>
      <c r="S99" s="232"/>
      <c r="T99" s="233"/>
      <c r="U99" s="227"/>
      <c r="V99" s="227">
        <f>SUM(V100:V122)</f>
        <v>0</v>
      </c>
      <c r="W99" s="227"/>
      <c r="X99" s="227"/>
      <c r="Y99" s="227"/>
      <c r="AG99" t="s">
        <v>203</v>
      </c>
    </row>
    <row r="100" spans="1:60" outlineLevel="1" x14ac:dyDescent="0.2">
      <c r="A100" s="235">
        <v>9</v>
      </c>
      <c r="B100" s="236" t="s">
        <v>316</v>
      </c>
      <c r="C100" s="246" t="s">
        <v>317</v>
      </c>
      <c r="D100" s="237" t="s">
        <v>318</v>
      </c>
      <c r="E100" s="238">
        <v>109.22</v>
      </c>
      <c r="F100" s="239"/>
      <c r="G100" s="240">
        <f>ROUND(E100*F100,2)</f>
        <v>0</v>
      </c>
      <c r="H100" s="239"/>
      <c r="I100" s="240">
        <f>ROUND(E100*H100,2)</f>
        <v>0</v>
      </c>
      <c r="J100" s="239"/>
      <c r="K100" s="240">
        <f>ROUND(E100*J100,2)</f>
        <v>0</v>
      </c>
      <c r="L100" s="240">
        <v>12</v>
      </c>
      <c r="M100" s="240">
        <f>G100*(1+L100/100)</f>
        <v>0</v>
      </c>
      <c r="N100" s="238">
        <v>0</v>
      </c>
      <c r="O100" s="238">
        <f>ROUND(E100*N100,2)</f>
        <v>0</v>
      </c>
      <c r="P100" s="238">
        <v>1.67E-3</v>
      </c>
      <c r="Q100" s="238">
        <f>ROUND(E100*P100,2)</f>
        <v>0.18</v>
      </c>
      <c r="R100" s="240"/>
      <c r="S100" s="240" t="s">
        <v>236</v>
      </c>
      <c r="T100" s="241" t="s">
        <v>237</v>
      </c>
      <c r="U100" s="224">
        <v>0</v>
      </c>
      <c r="V100" s="224">
        <f>ROUND(E100*U100,2)</f>
        <v>0</v>
      </c>
      <c r="W100" s="224"/>
      <c r="X100" s="224" t="s">
        <v>238</v>
      </c>
      <c r="Y100" s="224" t="s">
        <v>210</v>
      </c>
      <c r="Z100" s="214"/>
      <c r="AA100" s="214"/>
      <c r="AB100" s="214"/>
      <c r="AC100" s="214"/>
      <c r="AD100" s="214"/>
      <c r="AE100" s="214"/>
      <c r="AF100" s="214"/>
      <c r="AG100" s="214" t="s">
        <v>319</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2" x14ac:dyDescent="0.2">
      <c r="A101" s="221"/>
      <c r="B101" s="222"/>
      <c r="C101" s="249" t="s">
        <v>320</v>
      </c>
      <c r="D101" s="225"/>
      <c r="E101" s="226"/>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222</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49" t="s">
        <v>640</v>
      </c>
      <c r="D102" s="225"/>
      <c r="E102" s="226"/>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222</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49" t="s">
        <v>888</v>
      </c>
      <c r="D103" s="225"/>
      <c r="E103" s="226"/>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222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49" t="s">
        <v>361</v>
      </c>
      <c r="D104" s="225"/>
      <c r="E104" s="226"/>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222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49" t="s">
        <v>324</v>
      </c>
      <c r="D105" s="225"/>
      <c r="E105" s="226"/>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222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49" t="s">
        <v>360</v>
      </c>
      <c r="D106" s="225"/>
      <c r="E106" s="226"/>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222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49" t="s">
        <v>323</v>
      </c>
      <c r="D107" s="225"/>
      <c r="E107" s="226"/>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222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49" t="s">
        <v>359</v>
      </c>
      <c r="D108" s="225"/>
      <c r="E108" s="226"/>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222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49" t="s">
        <v>322</v>
      </c>
      <c r="D109" s="225"/>
      <c r="E109" s="226"/>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222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49" t="s">
        <v>363</v>
      </c>
      <c r="D110" s="225"/>
      <c r="E110" s="226"/>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222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49" t="s">
        <v>656</v>
      </c>
      <c r="D111" s="225"/>
      <c r="E111" s="226"/>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222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49" t="s">
        <v>367</v>
      </c>
      <c r="D112" s="225"/>
      <c r="E112" s="226"/>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222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49" t="s">
        <v>658</v>
      </c>
      <c r="D113" s="225"/>
      <c r="E113" s="226"/>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222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49" t="s">
        <v>647</v>
      </c>
      <c r="D114" s="225"/>
      <c r="E114" s="226"/>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222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49" t="s">
        <v>326</v>
      </c>
      <c r="D115" s="225"/>
      <c r="E115" s="226"/>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222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49" t="s">
        <v>649</v>
      </c>
      <c r="D116" s="225"/>
      <c r="E116" s="226"/>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222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49" t="s">
        <v>890</v>
      </c>
      <c r="D117" s="225"/>
      <c r="E117" s="226"/>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222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49" t="s">
        <v>367</v>
      </c>
      <c r="D118" s="225"/>
      <c r="E118" s="226"/>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222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49" t="s">
        <v>326</v>
      </c>
      <c r="D119" s="225"/>
      <c r="E119" s="226"/>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222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49" t="s">
        <v>370</v>
      </c>
      <c r="D120" s="225"/>
      <c r="E120" s="226"/>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222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49" t="s">
        <v>329</v>
      </c>
      <c r="D121" s="225"/>
      <c r="E121" s="226"/>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222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49" t="s">
        <v>1030</v>
      </c>
      <c r="D122" s="225"/>
      <c r="E122" s="226">
        <v>109.22</v>
      </c>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222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x14ac:dyDescent="0.2">
      <c r="A123" s="228" t="s">
        <v>202</v>
      </c>
      <c r="B123" s="229" t="s">
        <v>166</v>
      </c>
      <c r="C123" s="245" t="s">
        <v>167</v>
      </c>
      <c r="D123" s="230"/>
      <c r="E123" s="231"/>
      <c r="F123" s="232"/>
      <c r="G123" s="232">
        <f>SUMIF(AG124:AG154,"&lt;&gt;NOR",G124:G154)</f>
        <v>0</v>
      </c>
      <c r="H123" s="232"/>
      <c r="I123" s="232">
        <f>SUM(I124:I154)</f>
        <v>0</v>
      </c>
      <c r="J123" s="232"/>
      <c r="K123" s="232">
        <f>SUM(K124:K154)</f>
        <v>0</v>
      </c>
      <c r="L123" s="232"/>
      <c r="M123" s="232">
        <f>SUM(M124:M154)</f>
        <v>0</v>
      </c>
      <c r="N123" s="231"/>
      <c r="O123" s="231">
        <f>SUM(O124:O154)</f>
        <v>0</v>
      </c>
      <c r="P123" s="231"/>
      <c r="Q123" s="231">
        <f>SUM(Q124:Q154)</f>
        <v>0.27</v>
      </c>
      <c r="R123" s="232"/>
      <c r="S123" s="232"/>
      <c r="T123" s="233"/>
      <c r="U123" s="227"/>
      <c r="V123" s="227">
        <f>SUM(V124:V154)</f>
        <v>0</v>
      </c>
      <c r="W123" s="227"/>
      <c r="X123" s="227"/>
      <c r="Y123" s="227"/>
      <c r="AG123" t="s">
        <v>203</v>
      </c>
    </row>
    <row r="124" spans="1:60" outlineLevel="1" x14ac:dyDescent="0.2">
      <c r="A124" s="235">
        <v>10</v>
      </c>
      <c r="B124" s="236" t="s">
        <v>333</v>
      </c>
      <c r="C124" s="246" t="s">
        <v>334</v>
      </c>
      <c r="D124" s="237" t="s">
        <v>318</v>
      </c>
      <c r="E124" s="238">
        <v>100.38</v>
      </c>
      <c r="F124" s="239"/>
      <c r="G124" s="240">
        <f>ROUND(E124*F124,2)</f>
        <v>0</v>
      </c>
      <c r="H124" s="239"/>
      <c r="I124" s="240">
        <f>ROUND(E124*H124,2)</f>
        <v>0</v>
      </c>
      <c r="J124" s="239"/>
      <c r="K124" s="240">
        <f>ROUND(E124*J124,2)</f>
        <v>0</v>
      </c>
      <c r="L124" s="240">
        <v>12</v>
      </c>
      <c r="M124" s="240">
        <f>G124*(1+L124/100)</f>
        <v>0</v>
      </c>
      <c r="N124" s="238">
        <v>0</v>
      </c>
      <c r="O124" s="238">
        <f>ROUND(E124*N124,2)</f>
        <v>0</v>
      </c>
      <c r="P124" s="238">
        <v>2E-3</v>
      </c>
      <c r="Q124" s="238">
        <f>ROUND(E124*P124,2)</f>
        <v>0.2</v>
      </c>
      <c r="R124" s="240"/>
      <c r="S124" s="240" t="s">
        <v>236</v>
      </c>
      <c r="T124" s="241" t="s">
        <v>237</v>
      </c>
      <c r="U124" s="224">
        <v>0</v>
      </c>
      <c r="V124" s="224">
        <f>ROUND(E124*U124,2)</f>
        <v>0</v>
      </c>
      <c r="W124" s="224"/>
      <c r="X124" s="224" t="s">
        <v>238</v>
      </c>
      <c r="Y124" s="224" t="s">
        <v>210</v>
      </c>
      <c r="Z124" s="214"/>
      <c r="AA124" s="214"/>
      <c r="AB124" s="214"/>
      <c r="AC124" s="214"/>
      <c r="AD124" s="214"/>
      <c r="AE124" s="214"/>
      <c r="AF124" s="214"/>
      <c r="AG124" s="214" t="s">
        <v>319</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2" x14ac:dyDescent="0.2">
      <c r="A125" s="221"/>
      <c r="B125" s="222"/>
      <c r="C125" s="249" t="s">
        <v>335</v>
      </c>
      <c r="D125" s="225"/>
      <c r="E125" s="226"/>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222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49" t="s">
        <v>363</v>
      </c>
      <c r="D126" s="225"/>
      <c r="E126" s="226"/>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222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49" t="s">
        <v>656</v>
      </c>
      <c r="D127" s="225"/>
      <c r="E127" s="226"/>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222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49" t="s">
        <v>367</v>
      </c>
      <c r="D128" s="225"/>
      <c r="E128" s="226"/>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222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49" t="s">
        <v>658</v>
      </c>
      <c r="D129" s="225"/>
      <c r="E129" s="226"/>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222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49" t="s">
        <v>647</v>
      </c>
      <c r="D130" s="225"/>
      <c r="E130" s="226"/>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222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49" t="s">
        <v>326</v>
      </c>
      <c r="D131" s="225"/>
      <c r="E131" s="226"/>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222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49" t="s">
        <v>649</v>
      </c>
      <c r="D132" s="225"/>
      <c r="E132" s="226"/>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222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49" t="s">
        <v>890</v>
      </c>
      <c r="D133" s="225"/>
      <c r="E133" s="226"/>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222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49" t="s">
        <v>367</v>
      </c>
      <c r="D134" s="225"/>
      <c r="E134" s="226"/>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222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49" t="s">
        <v>326</v>
      </c>
      <c r="D135" s="225"/>
      <c r="E135" s="226"/>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222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49" t="s">
        <v>370</v>
      </c>
      <c r="D136" s="225"/>
      <c r="E136" s="226"/>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222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49" t="s">
        <v>329</v>
      </c>
      <c r="D137" s="225"/>
      <c r="E137" s="226"/>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222</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49" t="s">
        <v>892</v>
      </c>
      <c r="D138" s="225"/>
      <c r="E138" s="226">
        <v>100.38</v>
      </c>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222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35">
        <v>11</v>
      </c>
      <c r="B139" s="236" t="s">
        <v>337</v>
      </c>
      <c r="C139" s="246" t="s">
        <v>338</v>
      </c>
      <c r="D139" s="237" t="s">
        <v>318</v>
      </c>
      <c r="E139" s="238">
        <v>8.84</v>
      </c>
      <c r="F139" s="239"/>
      <c r="G139" s="240">
        <f>ROUND(E139*F139,2)</f>
        <v>0</v>
      </c>
      <c r="H139" s="239"/>
      <c r="I139" s="240">
        <f>ROUND(E139*H139,2)</f>
        <v>0</v>
      </c>
      <c r="J139" s="239"/>
      <c r="K139" s="240">
        <f>ROUND(E139*J139,2)</f>
        <v>0</v>
      </c>
      <c r="L139" s="240">
        <v>12</v>
      </c>
      <c r="M139" s="240">
        <f>G139*(1+L139/100)</f>
        <v>0</v>
      </c>
      <c r="N139" s="238">
        <v>0</v>
      </c>
      <c r="O139" s="238">
        <f>ROUND(E139*N139,2)</f>
        <v>0</v>
      </c>
      <c r="P139" s="238">
        <v>5.0000000000000001E-3</v>
      </c>
      <c r="Q139" s="238">
        <f>ROUND(E139*P139,2)</f>
        <v>0.04</v>
      </c>
      <c r="R139" s="240"/>
      <c r="S139" s="240" t="s">
        <v>236</v>
      </c>
      <c r="T139" s="241" t="s">
        <v>237</v>
      </c>
      <c r="U139" s="224">
        <v>0</v>
      </c>
      <c r="V139" s="224">
        <f>ROUND(E139*U139,2)</f>
        <v>0</v>
      </c>
      <c r="W139" s="224"/>
      <c r="X139" s="224" t="s">
        <v>238</v>
      </c>
      <c r="Y139" s="224" t="s">
        <v>210</v>
      </c>
      <c r="Z139" s="214"/>
      <c r="AA139" s="214"/>
      <c r="AB139" s="214"/>
      <c r="AC139" s="214"/>
      <c r="AD139" s="214"/>
      <c r="AE139" s="214"/>
      <c r="AF139" s="214"/>
      <c r="AG139" s="214" t="s">
        <v>319</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2" x14ac:dyDescent="0.2">
      <c r="A140" s="221"/>
      <c r="B140" s="222"/>
      <c r="C140" s="249" t="s">
        <v>335</v>
      </c>
      <c r="D140" s="225"/>
      <c r="E140" s="226"/>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222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49" t="s">
        <v>640</v>
      </c>
      <c r="D141" s="225"/>
      <c r="E141" s="226"/>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222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49" t="s">
        <v>888</v>
      </c>
      <c r="D142" s="225"/>
      <c r="E142" s="226"/>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222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49" t="s">
        <v>361</v>
      </c>
      <c r="D143" s="225"/>
      <c r="E143" s="226"/>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222</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49" t="s">
        <v>324</v>
      </c>
      <c r="D144" s="225"/>
      <c r="E144" s="226"/>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222</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49" t="s">
        <v>360</v>
      </c>
      <c r="D145" s="225"/>
      <c r="E145" s="226"/>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222</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49" t="s">
        <v>323</v>
      </c>
      <c r="D146" s="225"/>
      <c r="E146" s="226"/>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222</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49" t="s">
        <v>359</v>
      </c>
      <c r="D147" s="225"/>
      <c r="E147" s="226"/>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222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49" t="s">
        <v>322</v>
      </c>
      <c r="D148" s="225"/>
      <c r="E148" s="226"/>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222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49" t="s">
        <v>1031</v>
      </c>
      <c r="D149" s="225"/>
      <c r="E149" s="226">
        <v>8.84</v>
      </c>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222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1" x14ac:dyDescent="0.2">
      <c r="A150" s="235">
        <v>12</v>
      </c>
      <c r="B150" s="236" t="s">
        <v>340</v>
      </c>
      <c r="C150" s="246" t="s">
        <v>341</v>
      </c>
      <c r="D150" s="237" t="s">
        <v>342</v>
      </c>
      <c r="E150" s="238">
        <v>1</v>
      </c>
      <c r="F150" s="239"/>
      <c r="G150" s="240">
        <f>ROUND(E150*F150,2)</f>
        <v>0</v>
      </c>
      <c r="H150" s="239"/>
      <c r="I150" s="240">
        <f>ROUND(E150*H150,2)</f>
        <v>0</v>
      </c>
      <c r="J150" s="239"/>
      <c r="K150" s="240">
        <f>ROUND(E150*J150,2)</f>
        <v>0</v>
      </c>
      <c r="L150" s="240">
        <v>12</v>
      </c>
      <c r="M150" s="240">
        <f>G150*(1+L150/100)</f>
        <v>0</v>
      </c>
      <c r="N150" s="238">
        <v>0</v>
      </c>
      <c r="O150" s="238">
        <f>ROUND(E150*N150,2)</f>
        <v>0</v>
      </c>
      <c r="P150" s="238">
        <v>2.8000000000000001E-2</v>
      </c>
      <c r="Q150" s="238">
        <f>ROUND(E150*P150,2)</f>
        <v>0.03</v>
      </c>
      <c r="R150" s="240"/>
      <c r="S150" s="240" t="s">
        <v>236</v>
      </c>
      <c r="T150" s="241" t="s">
        <v>237</v>
      </c>
      <c r="U150" s="224">
        <v>0</v>
      </c>
      <c r="V150" s="224">
        <f>ROUND(E150*U150,2)</f>
        <v>0</v>
      </c>
      <c r="W150" s="224"/>
      <c r="X150" s="224" t="s">
        <v>238</v>
      </c>
      <c r="Y150" s="224" t="s">
        <v>210</v>
      </c>
      <c r="Z150" s="214"/>
      <c r="AA150" s="214"/>
      <c r="AB150" s="214"/>
      <c r="AC150" s="214"/>
      <c r="AD150" s="214"/>
      <c r="AE150" s="214"/>
      <c r="AF150" s="214"/>
      <c r="AG150" s="214" t="s">
        <v>319</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2" x14ac:dyDescent="0.2">
      <c r="A151" s="221"/>
      <c r="B151" s="222"/>
      <c r="C151" s="249" t="s">
        <v>343</v>
      </c>
      <c r="D151" s="225"/>
      <c r="E151" s="226"/>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222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49" t="s">
        <v>278</v>
      </c>
      <c r="D152" s="225"/>
      <c r="E152" s="226"/>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222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49" t="s">
        <v>344</v>
      </c>
      <c r="D153" s="225"/>
      <c r="E153" s="226"/>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222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49" t="s">
        <v>58</v>
      </c>
      <c r="D154" s="225"/>
      <c r="E154" s="226">
        <v>1</v>
      </c>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222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x14ac:dyDescent="0.2">
      <c r="A155" s="228" t="s">
        <v>202</v>
      </c>
      <c r="B155" s="229" t="s">
        <v>160</v>
      </c>
      <c r="C155" s="245" t="s">
        <v>161</v>
      </c>
      <c r="D155" s="230"/>
      <c r="E155" s="231"/>
      <c r="F155" s="232"/>
      <c r="G155" s="232">
        <f>SUMIF(AG156:AG160,"&lt;&gt;NOR",G156:G160)</f>
        <v>0</v>
      </c>
      <c r="H155" s="232"/>
      <c r="I155" s="232">
        <f>SUM(I156:I160)</f>
        <v>0</v>
      </c>
      <c r="J155" s="232"/>
      <c r="K155" s="232">
        <f>SUM(K156:K160)</f>
        <v>0</v>
      </c>
      <c r="L155" s="232"/>
      <c r="M155" s="232">
        <f>SUM(M156:M160)</f>
        <v>0</v>
      </c>
      <c r="N155" s="231"/>
      <c r="O155" s="231">
        <f>SUM(O156:O160)</f>
        <v>0</v>
      </c>
      <c r="P155" s="231"/>
      <c r="Q155" s="231">
        <f>SUM(Q156:Q160)</f>
        <v>0</v>
      </c>
      <c r="R155" s="232"/>
      <c r="S155" s="232"/>
      <c r="T155" s="233"/>
      <c r="U155" s="227"/>
      <c r="V155" s="227">
        <f>SUM(V156:V160)</f>
        <v>0</v>
      </c>
      <c r="W155" s="227"/>
      <c r="X155" s="227"/>
      <c r="Y155" s="227"/>
      <c r="AG155" t="s">
        <v>203</v>
      </c>
    </row>
    <row r="156" spans="1:60" ht="22.5" outlineLevel="1" x14ac:dyDescent="0.2">
      <c r="A156" s="253">
        <v>13</v>
      </c>
      <c r="B156" s="254" t="s">
        <v>345</v>
      </c>
      <c r="C156" s="260" t="s">
        <v>346</v>
      </c>
      <c r="D156" s="255" t="s">
        <v>347</v>
      </c>
      <c r="E156" s="256">
        <v>16.41</v>
      </c>
      <c r="F156" s="257"/>
      <c r="G156" s="258">
        <f>ROUND(E156*F156,2)</f>
        <v>0</v>
      </c>
      <c r="H156" s="257"/>
      <c r="I156" s="258">
        <f>ROUND(E156*H156,2)</f>
        <v>0</v>
      </c>
      <c r="J156" s="257"/>
      <c r="K156" s="258">
        <f>ROUND(E156*J156,2)</f>
        <v>0</v>
      </c>
      <c r="L156" s="258">
        <v>12</v>
      </c>
      <c r="M156" s="258">
        <f>G156*(1+L156/100)</f>
        <v>0</v>
      </c>
      <c r="N156" s="256">
        <v>0</v>
      </c>
      <c r="O156" s="256">
        <f>ROUND(E156*N156,2)</f>
        <v>0</v>
      </c>
      <c r="P156" s="256">
        <v>0</v>
      </c>
      <c r="Q156" s="256">
        <f>ROUND(E156*P156,2)</f>
        <v>0</v>
      </c>
      <c r="R156" s="258"/>
      <c r="S156" s="258" t="s">
        <v>236</v>
      </c>
      <c r="T156" s="259" t="s">
        <v>237</v>
      </c>
      <c r="U156" s="224">
        <v>0</v>
      </c>
      <c r="V156" s="224">
        <f>ROUND(E156*U156,2)</f>
        <v>0</v>
      </c>
      <c r="W156" s="224"/>
      <c r="X156" s="224" t="s">
        <v>238</v>
      </c>
      <c r="Y156" s="224" t="s">
        <v>210</v>
      </c>
      <c r="Z156" s="214"/>
      <c r="AA156" s="214"/>
      <c r="AB156" s="214"/>
      <c r="AC156" s="214"/>
      <c r="AD156" s="214"/>
      <c r="AE156" s="214"/>
      <c r="AF156" s="214"/>
      <c r="AG156" s="214" t="s">
        <v>239</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ht="22.5" outlineLevel="1" x14ac:dyDescent="0.2">
      <c r="A157" s="253">
        <v>14</v>
      </c>
      <c r="B157" s="254" t="s">
        <v>348</v>
      </c>
      <c r="C157" s="260" t="s">
        <v>349</v>
      </c>
      <c r="D157" s="255" t="s">
        <v>347</v>
      </c>
      <c r="E157" s="256">
        <v>16.41</v>
      </c>
      <c r="F157" s="257"/>
      <c r="G157" s="258">
        <f>ROUND(E157*F157,2)</f>
        <v>0</v>
      </c>
      <c r="H157" s="257"/>
      <c r="I157" s="258">
        <f>ROUND(E157*H157,2)</f>
        <v>0</v>
      </c>
      <c r="J157" s="257"/>
      <c r="K157" s="258">
        <f>ROUND(E157*J157,2)</f>
        <v>0</v>
      </c>
      <c r="L157" s="258">
        <v>12</v>
      </c>
      <c r="M157" s="258">
        <f>G157*(1+L157/100)</f>
        <v>0</v>
      </c>
      <c r="N157" s="256">
        <v>0</v>
      </c>
      <c r="O157" s="256">
        <f>ROUND(E157*N157,2)</f>
        <v>0</v>
      </c>
      <c r="P157" s="256">
        <v>0</v>
      </c>
      <c r="Q157" s="256">
        <f>ROUND(E157*P157,2)</f>
        <v>0</v>
      </c>
      <c r="R157" s="258"/>
      <c r="S157" s="258" t="s">
        <v>236</v>
      </c>
      <c r="T157" s="259" t="s">
        <v>237</v>
      </c>
      <c r="U157" s="224">
        <v>0</v>
      </c>
      <c r="V157" s="224">
        <f>ROUND(E157*U157,2)</f>
        <v>0</v>
      </c>
      <c r="W157" s="224"/>
      <c r="X157" s="224" t="s">
        <v>238</v>
      </c>
      <c r="Y157" s="224" t="s">
        <v>210</v>
      </c>
      <c r="Z157" s="214"/>
      <c r="AA157" s="214"/>
      <c r="AB157" s="214"/>
      <c r="AC157" s="214"/>
      <c r="AD157" s="214"/>
      <c r="AE157" s="214"/>
      <c r="AF157" s="214"/>
      <c r="AG157" s="214" t="s">
        <v>239</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ht="22.5" outlineLevel="1" x14ac:dyDescent="0.2">
      <c r="A158" s="235">
        <v>15</v>
      </c>
      <c r="B158" s="236" t="s">
        <v>350</v>
      </c>
      <c r="C158" s="246" t="s">
        <v>351</v>
      </c>
      <c r="D158" s="237" t="s">
        <v>347</v>
      </c>
      <c r="E158" s="238">
        <v>229.74</v>
      </c>
      <c r="F158" s="239"/>
      <c r="G158" s="240">
        <f>ROUND(E158*F158,2)</f>
        <v>0</v>
      </c>
      <c r="H158" s="239"/>
      <c r="I158" s="240">
        <f>ROUND(E158*H158,2)</f>
        <v>0</v>
      </c>
      <c r="J158" s="239"/>
      <c r="K158" s="240">
        <f>ROUND(E158*J158,2)</f>
        <v>0</v>
      </c>
      <c r="L158" s="240">
        <v>12</v>
      </c>
      <c r="M158" s="240">
        <f>G158*(1+L158/100)</f>
        <v>0</v>
      </c>
      <c r="N158" s="238">
        <v>0</v>
      </c>
      <c r="O158" s="238">
        <f>ROUND(E158*N158,2)</f>
        <v>0</v>
      </c>
      <c r="P158" s="238">
        <v>0</v>
      </c>
      <c r="Q158" s="238">
        <f>ROUND(E158*P158,2)</f>
        <v>0</v>
      </c>
      <c r="R158" s="240"/>
      <c r="S158" s="240" t="s">
        <v>236</v>
      </c>
      <c r="T158" s="241" t="s">
        <v>237</v>
      </c>
      <c r="U158" s="224">
        <v>0</v>
      </c>
      <c r="V158" s="224">
        <f>ROUND(E158*U158,2)</f>
        <v>0</v>
      </c>
      <c r="W158" s="224"/>
      <c r="X158" s="224" t="s">
        <v>238</v>
      </c>
      <c r="Y158" s="224" t="s">
        <v>210</v>
      </c>
      <c r="Z158" s="214"/>
      <c r="AA158" s="214"/>
      <c r="AB158" s="214"/>
      <c r="AC158" s="214"/>
      <c r="AD158" s="214"/>
      <c r="AE158" s="214"/>
      <c r="AF158" s="214"/>
      <c r="AG158" s="214" t="s">
        <v>239</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2" x14ac:dyDescent="0.2">
      <c r="A159" s="221"/>
      <c r="B159" s="222"/>
      <c r="C159" s="249" t="s">
        <v>1032</v>
      </c>
      <c r="D159" s="225"/>
      <c r="E159" s="226">
        <v>229.74</v>
      </c>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222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ht="22.5" outlineLevel="1" x14ac:dyDescent="0.2">
      <c r="A160" s="235">
        <v>16</v>
      </c>
      <c r="B160" s="236" t="s">
        <v>353</v>
      </c>
      <c r="C160" s="246" t="s">
        <v>354</v>
      </c>
      <c r="D160" s="237" t="s">
        <v>347</v>
      </c>
      <c r="E160" s="238">
        <v>16.41</v>
      </c>
      <c r="F160" s="239"/>
      <c r="G160" s="240">
        <f>ROUND(E160*F160,2)</f>
        <v>0</v>
      </c>
      <c r="H160" s="239"/>
      <c r="I160" s="240">
        <f>ROUND(E160*H160,2)</f>
        <v>0</v>
      </c>
      <c r="J160" s="239"/>
      <c r="K160" s="240">
        <f>ROUND(E160*J160,2)</f>
        <v>0</v>
      </c>
      <c r="L160" s="240">
        <v>12</v>
      </c>
      <c r="M160" s="240">
        <f>G160*(1+L160/100)</f>
        <v>0</v>
      </c>
      <c r="N160" s="238">
        <v>0</v>
      </c>
      <c r="O160" s="238">
        <f>ROUND(E160*N160,2)</f>
        <v>0</v>
      </c>
      <c r="P160" s="238">
        <v>0</v>
      </c>
      <c r="Q160" s="238">
        <f>ROUND(E160*P160,2)</f>
        <v>0</v>
      </c>
      <c r="R160" s="240"/>
      <c r="S160" s="240" t="s">
        <v>236</v>
      </c>
      <c r="T160" s="241" t="s">
        <v>237</v>
      </c>
      <c r="U160" s="224">
        <v>0</v>
      </c>
      <c r="V160" s="224">
        <f>ROUND(E160*U160,2)</f>
        <v>0</v>
      </c>
      <c r="W160" s="224"/>
      <c r="X160" s="224" t="s">
        <v>238</v>
      </c>
      <c r="Y160" s="224" t="s">
        <v>210</v>
      </c>
      <c r="Z160" s="214"/>
      <c r="AA160" s="214"/>
      <c r="AB160" s="214"/>
      <c r="AC160" s="214"/>
      <c r="AD160" s="214"/>
      <c r="AE160" s="214"/>
      <c r="AF160" s="214"/>
      <c r="AG160" s="214" t="s">
        <v>239</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33" x14ac:dyDescent="0.2">
      <c r="A161" s="3"/>
      <c r="B161" s="4"/>
      <c r="C161" s="250"/>
      <c r="D161" s="6"/>
      <c r="E161" s="3"/>
      <c r="F161" s="3"/>
      <c r="G161" s="3"/>
      <c r="H161" s="3"/>
      <c r="I161" s="3"/>
      <c r="J161" s="3"/>
      <c r="K161" s="3"/>
      <c r="L161" s="3"/>
      <c r="M161" s="3"/>
      <c r="N161" s="3"/>
      <c r="O161" s="3"/>
      <c r="P161" s="3"/>
      <c r="Q161" s="3"/>
      <c r="R161" s="3"/>
      <c r="S161" s="3"/>
      <c r="T161" s="3"/>
      <c r="U161" s="3"/>
      <c r="V161" s="3"/>
      <c r="W161" s="3"/>
      <c r="X161" s="3"/>
      <c r="Y161" s="3"/>
      <c r="AE161">
        <v>12</v>
      </c>
      <c r="AF161">
        <v>21</v>
      </c>
      <c r="AG161" t="s">
        <v>188</v>
      </c>
    </row>
    <row r="162" spans="1:33" x14ac:dyDescent="0.2">
      <c r="A162" s="217"/>
      <c r="B162" s="218" t="s">
        <v>29</v>
      </c>
      <c r="C162" s="251"/>
      <c r="D162" s="219"/>
      <c r="E162" s="220"/>
      <c r="F162" s="220"/>
      <c r="G162" s="234">
        <f>G8+G99+G123+G155</f>
        <v>0</v>
      </c>
      <c r="H162" s="3"/>
      <c r="I162" s="3"/>
      <c r="J162" s="3"/>
      <c r="K162" s="3"/>
      <c r="L162" s="3"/>
      <c r="M162" s="3"/>
      <c r="N162" s="3"/>
      <c r="O162" s="3"/>
      <c r="P162" s="3"/>
      <c r="Q162" s="3"/>
      <c r="R162" s="3"/>
      <c r="S162" s="3"/>
      <c r="T162" s="3"/>
      <c r="U162" s="3"/>
      <c r="V162" s="3"/>
      <c r="W162" s="3"/>
      <c r="X162" s="3"/>
      <c r="Y162" s="3"/>
      <c r="AE162">
        <f>SUMIF(L7:L160,AE161,G7:G160)</f>
        <v>0</v>
      </c>
      <c r="AF162">
        <f>SUMIF(L7:L160,AF161,G7:G160)</f>
        <v>0</v>
      </c>
      <c r="AG162" t="s">
        <v>230</v>
      </c>
    </row>
    <row r="163" spans="1:33" x14ac:dyDescent="0.2">
      <c r="C163" s="252"/>
      <c r="D163" s="10"/>
      <c r="AG163" t="s">
        <v>231</v>
      </c>
    </row>
    <row r="164" spans="1:33" x14ac:dyDescent="0.2">
      <c r="D164" s="10"/>
    </row>
    <row r="165" spans="1:33" x14ac:dyDescent="0.2">
      <c r="D165" s="10"/>
    </row>
    <row r="166" spans="1:33" x14ac:dyDescent="0.2">
      <c r="D166" s="10"/>
    </row>
    <row r="167" spans="1:33" x14ac:dyDescent="0.2">
      <c r="D167" s="10"/>
    </row>
    <row r="168" spans="1:33" x14ac:dyDescent="0.2">
      <c r="D168" s="10"/>
    </row>
    <row r="169" spans="1:33" x14ac:dyDescent="0.2">
      <c r="D169" s="10"/>
    </row>
    <row r="170" spans="1:33" x14ac:dyDescent="0.2">
      <c r="D170" s="10"/>
    </row>
    <row r="171" spans="1:33" x14ac:dyDescent="0.2">
      <c r="D171" s="10"/>
    </row>
    <row r="172" spans="1:33" x14ac:dyDescent="0.2">
      <c r="D172" s="10"/>
    </row>
    <row r="173" spans="1:33" x14ac:dyDescent="0.2">
      <c r="D173" s="10"/>
    </row>
    <row r="174" spans="1:33" x14ac:dyDescent="0.2">
      <c r="D174" s="10"/>
    </row>
    <row r="175" spans="1:33" x14ac:dyDescent="0.2">
      <c r="D175" s="10"/>
    </row>
    <row r="176" spans="1:33"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Q9qh3XNTw9yt9cLgaEAscojY5e67XuBUrCZXLoyVh6ACfFAYNkJf6N1BAQmUUoSTQDxZ++dJMER4ipUExkuVQ==" saltValue="S6pQj+h28BCDJn6orhbaG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232</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77</v>
      </c>
      <c r="C3" s="203" t="s">
        <v>78</v>
      </c>
      <c r="D3" s="201"/>
      <c r="E3" s="201"/>
      <c r="F3" s="201"/>
      <c r="G3" s="202"/>
      <c r="AC3" s="178" t="s">
        <v>176</v>
      </c>
      <c r="AG3" t="s">
        <v>178</v>
      </c>
    </row>
    <row r="4" spans="1:60" ht="24.95" customHeight="1" x14ac:dyDescent="0.2">
      <c r="A4" s="204" t="s">
        <v>9</v>
      </c>
      <c r="B4" s="205" t="s">
        <v>60</v>
      </c>
      <c r="C4" s="206" t="s">
        <v>67</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149</v>
      </c>
      <c r="C8" s="245" t="s">
        <v>150</v>
      </c>
      <c r="D8" s="230"/>
      <c r="E8" s="231"/>
      <c r="F8" s="232"/>
      <c r="G8" s="232">
        <f>SUMIF(AG9:AG100,"&lt;&gt;NOR",G9:G100)</f>
        <v>0</v>
      </c>
      <c r="H8" s="232"/>
      <c r="I8" s="232">
        <f>SUM(I9:I100)</f>
        <v>0</v>
      </c>
      <c r="J8" s="232"/>
      <c r="K8" s="232">
        <f>SUM(K9:K100)</f>
        <v>0</v>
      </c>
      <c r="L8" s="232"/>
      <c r="M8" s="232">
        <f>SUM(M9:M100)</f>
        <v>0</v>
      </c>
      <c r="N8" s="231"/>
      <c r="O8" s="231">
        <f>SUM(O9:O100)</f>
        <v>7.1000000000000005</v>
      </c>
      <c r="P8" s="231"/>
      <c r="Q8" s="231">
        <f>SUM(Q9:Q100)</f>
        <v>0.01</v>
      </c>
      <c r="R8" s="232"/>
      <c r="S8" s="232"/>
      <c r="T8" s="233"/>
      <c r="U8" s="227"/>
      <c r="V8" s="227">
        <f>SUM(V9:V100)</f>
        <v>0</v>
      </c>
      <c r="W8" s="227"/>
      <c r="X8" s="227"/>
      <c r="Y8" s="227"/>
      <c r="AG8" t="s">
        <v>203</v>
      </c>
    </row>
    <row r="9" spans="1:60" ht="22.5" outlineLevel="1" x14ac:dyDescent="0.2">
      <c r="A9" s="235">
        <v>1</v>
      </c>
      <c r="B9" s="236" t="s">
        <v>355</v>
      </c>
      <c r="C9" s="246" t="s">
        <v>356</v>
      </c>
      <c r="D9" s="237" t="s">
        <v>235</v>
      </c>
      <c r="E9" s="238">
        <v>214.23500000000001</v>
      </c>
      <c r="F9" s="239"/>
      <c r="G9" s="240">
        <f>ROUND(E9*F9,2)</f>
        <v>0</v>
      </c>
      <c r="H9" s="239"/>
      <c r="I9" s="240">
        <f>ROUND(E9*H9,2)</f>
        <v>0</v>
      </c>
      <c r="J9" s="239"/>
      <c r="K9" s="240">
        <f>ROUND(E9*J9,2)</f>
        <v>0</v>
      </c>
      <c r="L9" s="240">
        <v>12</v>
      </c>
      <c r="M9" s="240">
        <f>G9*(1+L9/100)</f>
        <v>0</v>
      </c>
      <c r="N9" s="238">
        <v>1.1E-4</v>
      </c>
      <c r="O9" s="238">
        <f>ROUND(E9*N9,2)</f>
        <v>0.02</v>
      </c>
      <c r="P9" s="238">
        <v>6.0000000000000002E-5</v>
      </c>
      <c r="Q9" s="238">
        <f>ROUND(E9*P9,2)</f>
        <v>0.01</v>
      </c>
      <c r="R9" s="240"/>
      <c r="S9" s="240" t="s">
        <v>236</v>
      </c>
      <c r="T9" s="241" t="s">
        <v>237</v>
      </c>
      <c r="U9" s="224">
        <v>0</v>
      </c>
      <c r="V9" s="224">
        <f>ROUND(E9*U9,2)</f>
        <v>0</v>
      </c>
      <c r="W9" s="224"/>
      <c r="X9" s="224" t="s">
        <v>238</v>
      </c>
      <c r="Y9" s="224" t="s">
        <v>210</v>
      </c>
      <c r="Z9" s="214"/>
      <c r="AA9" s="214"/>
      <c r="AB9" s="214"/>
      <c r="AC9" s="214"/>
      <c r="AD9" s="214"/>
      <c r="AE9" s="214"/>
      <c r="AF9" s="214"/>
      <c r="AG9" s="214" t="s">
        <v>239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9" t="s">
        <v>357</v>
      </c>
      <c r="D10" s="225"/>
      <c r="E10" s="226"/>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222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49" t="s">
        <v>640</v>
      </c>
      <c r="D11" s="225"/>
      <c r="E11" s="226"/>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222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49" t="s">
        <v>1021</v>
      </c>
      <c r="D12" s="225"/>
      <c r="E12" s="226"/>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49" t="s">
        <v>361</v>
      </c>
      <c r="D13" s="225"/>
      <c r="E13" s="226"/>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49" t="s">
        <v>254</v>
      </c>
      <c r="D14" s="225"/>
      <c r="E14" s="226"/>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222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49" t="s">
        <v>360</v>
      </c>
      <c r="D15" s="225"/>
      <c r="E15" s="226"/>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222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49" t="s">
        <v>252</v>
      </c>
      <c r="D16" s="225"/>
      <c r="E16" s="226"/>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49" t="s">
        <v>359</v>
      </c>
      <c r="D17" s="225"/>
      <c r="E17" s="226"/>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222</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49" t="s">
        <v>250</v>
      </c>
      <c r="D18" s="225"/>
      <c r="E18" s="226"/>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222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49" t="s">
        <v>362</v>
      </c>
      <c r="D19" s="225"/>
      <c r="E19" s="226"/>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222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49" t="s">
        <v>279</v>
      </c>
      <c r="D20" s="225"/>
      <c r="E20" s="226"/>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222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49" t="s">
        <v>363</v>
      </c>
      <c r="D21" s="225"/>
      <c r="E21" s="226"/>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222</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x14ac:dyDescent="0.2">
      <c r="A22" s="221"/>
      <c r="B22" s="222"/>
      <c r="C22" s="249" t="s">
        <v>621</v>
      </c>
      <c r="D22" s="225"/>
      <c r="E22" s="226"/>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222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49" t="s">
        <v>643</v>
      </c>
      <c r="D23" s="225"/>
      <c r="E23" s="226"/>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222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49" t="s">
        <v>895</v>
      </c>
      <c r="D24" s="225"/>
      <c r="E24" s="226"/>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222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49" t="s">
        <v>643</v>
      </c>
      <c r="D25" s="225"/>
      <c r="E25" s="226"/>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222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49" t="s">
        <v>896</v>
      </c>
      <c r="D26" s="225"/>
      <c r="E26" s="226"/>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49" t="s">
        <v>367</v>
      </c>
      <c r="D27" s="225"/>
      <c r="E27" s="226"/>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222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49" t="s">
        <v>625</v>
      </c>
      <c r="D28" s="225"/>
      <c r="E28" s="226"/>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222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49" t="s">
        <v>647</v>
      </c>
      <c r="D29" s="225"/>
      <c r="E29" s="226"/>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222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49" t="s">
        <v>874</v>
      </c>
      <c r="D30" s="225"/>
      <c r="E30" s="226"/>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222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49" t="s">
        <v>649</v>
      </c>
      <c r="D31" s="225"/>
      <c r="E31" s="226"/>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222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49" t="s">
        <v>875</v>
      </c>
      <c r="D32" s="225"/>
      <c r="E32" s="226"/>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222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49" t="s">
        <v>367</v>
      </c>
      <c r="D33" s="225"/>
      <c r="E33" s="226"/>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222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49" t="s">
        <v>273</v>
      </c>
      <c r="D34" s="225"/>
      <c r="E34" s="226"/>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222</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49" t="s">
        <v>370</v>
      </c>
      <c r="D35" s="225"/>
      <c r="E35" s="226"/>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222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49" t="s">
        <v>256</v>
      </c>
      <c r="D36" s="225"/>
      <c r="E36" s="226"/>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222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49" t="s">
        <v>1033</v>
      </c>
      <c r="D37" s="225"/>
      <c r="E37" s="226">
        <v>214.24</v>
      </c>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222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ht="22.5" outlineLevel="1" x14ac:dyDescent="0.2">
      <c r="A38" s="235">
        <v>2</v>
      </c>
      <c r="B38" s="236" t="s">
        <v>373</v>
      </c>
      <c r="C38" s="246" t="s">
        <v>374</v>
      </c>
      <c r="D38" s="237" t="s">
        <v>235</v>
      </c>
      <c r="E38" s="238">
        <v>153.74799999999999</v>
      </c>
      <c r="F38" s="239"/>
      <c r="G38" s="240">
        <f>ROUND(E38*F38,2)</f>
        <v>0</v>
      </c>
      <c r="H38" s="239"/>
      <c r="I38" s="240">
        <f>ROUND(E38*H38,2)</f>
        <v>0</v>
      </c>
      <c r="J38" s="239"/>
      <c r="K38" s="240">
        <f>ROUND(E38*J38,2)</f>
        <v>0</v>
      </c>
      <c r="L38" s="240">
        <v>12</v>
      </c>
      <c r="M38" s="240">
        <f>G38*(1+L38/100)</f>
        <v>0</v>
      </c>
      <c r="N38" s="238">
        <v>7.3499999999999998E-3</v>
      </c>
      <c r="O38" s="238">
        <f>ROUND(E38*N38,2)</f>
        <v>1.1299999999999999</v>
      </c>
      <c r="P38" s="238">
        <v>0</v>
      </c>
      <c r="Q38" s="238">
        <f>ROUND(E38*P38,2)</f>
        <v>0</v>
      </c>
      <c r="R38" s="240"/>
      <c r="S38" s="240" t="s">
        <v>236</v>
      </c>
      <c r="T38" s="241" t="s">
        <v>237</v>
      </c>
      <c r="U38" s="224">
        <v>0</v>
      </c>
      <c r="V38" s="224">
        <f>ROUND(E38*U38,2)</f>
        <v>0</v>
      </c>
      <c r="W38" s="224"/>
      <c r="X38" s="224" t="s">
        <v>238</v>
      </c>
      <c r="Y38" s="224" t="s">
        <v>210</v>
      </c>
      <c r="Z38" s="214"/>
      <c r="AA38" s="214"/>
      <c r="AB38" s="214"/>
      <c r="AC38" s="214"/>
      <c r="AD38" s="214"/>
      <c r="AE38" s="214"/>
      <c r="AF38" s="214"/>
      <c r="AG38" s="214" t="s">
        <v>239</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2" x14ac:dyDescent="0.2">
      <c r="A39" s="221"/>
      <c r="B39" s="222"/>
      <c r="C39" s="249" t="s">
        <v>375</v>
      </c>
      <c r="D39" s="225"/>
      <c r="E39" s="226"/>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222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49" t="s">
        <v>640</v>
      </c>
      <c r="D40" s="225"/>
      <c r="E40" s="226"/>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222</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49" t="s">
        <v>1034</v>
      </c>
      <c r="D41" s="225"/>
      <c r="E41" s="226"/>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222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49" t="s">
        <v>361</v>
      </c>
      <c r="D42" s="225"/>
      <c r="E42" s="226"/>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222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49" t="s">
        <v>763</v>
      </c>
      <c r="D43" s="225"/>
      <c r="E43" s="226"/>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222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49" t="s">
        <v>360</v>
      </c>
      <c r="D44" s="225"/>
      <c r="E44" s="226"/>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222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49" t="s">
        <v>762</v>
      </c>
      <c r="D45" s="225"/>
      <c r="E45" s="226"/>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222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49" t="s">
        <v>359</v>
      </c>
      <c r="D46" s="225"/>
      <c r="E46" s="226"/>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222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49" t="s">
        <v>756</v>
      </c>
      <c r="D47" s="225"/>
      <c r="E47" s="226"/>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222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49" t="s">
        <v>362</v>
      </c>
      <c r="D48" s="225"/>
      <c r="E48" s="226"/>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222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49" t="s">
        <v>288</v>
      </c>
      <c r="D49" s="225"/>
      <c r="E49" s="226"/>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222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49" t="s">
        <v>363</v>
      </c>
      <c r="D50" s="225"/>
      <c r="E50" s="226"/>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222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49" t="s">
        <v>667</v>
      </c>
      <c r="D51" s="225"/>
      <c r="E51" s="226"/>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222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49" t="s">
        <v>643</v>
      </c>
      <c r="D52" s="225"/>
      <c r="E52" s="226"/>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222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49" t="s">
        <v>1035</v>
      </c>
      <c r="D53" s="225"/>
      <c r="E53" s="226"/>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222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49" t="s">
        <v>643</v>
      </c>
      <c r="D54" s="225"/>
      <c r="E54" s="226"/>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222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49" t="s">
        <v>973</v>
      </c>
      <c r="D55" s="225"/>
      <c r="E55" s="226"/>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222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49" t="s">
        <v>367</v>
      </c>
      <c r="D56" s="225"/>
      <c r="E56" s="226"/>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222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49" t="s">
        <v>669</v>
      </c>
      <c r="D57" s="225"/>
      <c r="E57" s="226"/>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222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49" t="s">
        <v>647</v>
      </c>
      <c r="D58" s="225"/>
      <c r="E58" s="226"/>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222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49" t="s">
        <v>974</v>
      </c>
      <c r="D59" s="225"/>
      <c r="E59" s="226"/>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222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49" t="s">
        <v>649</v>
      </c>
      <c r="D60" s="225"/>
      <c r="E60" s="226"/>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222</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49" t="s">
        <v>1036</v>
      </c>
      <c r="D61" s="225"/>
      <c r="E61" s="226"/>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222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49" t="s">
        <v>367</v>
      </c>
      <c r="D62" s="225"/>
      <c r="E62" s="226"/>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222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49" t="s">
        <v>670</v>
      </c>
      <c r="D63" s="225"/>
      <c r="E63" s="226"/>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222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49" t="s">
        <v>370</v>
      </c>
      <c r="D64" s="225"/>
      <c r="E64" s="226"/>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222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49" t="s">
        <v>674</v>
      </c>
      <c r="D65" s="225"/>
      <c r="E65" s="226"/>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222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49" t="s">
        <v>1037</v>
      </c>
      <c r="D66" s="225"/>
      <c r="E66" s="226">
        <v>153.75</v>
      </c>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222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ht="22.5" outlineLevel="1" x14ac:dyDescent="0.2">
      <c r="A67" s="253">
        <v>3</v>
      </c>
      <c r="B67" s="254" t="s">
        <v>385</v>
      </c>
      <c r="C67" s="260" t="s">
        <v>386</v>
      </c>
      <c r="D67" s="255" t="s">
        <v>235</v>
      </c>
      <c r="E67" s="256">
        <v>153.74799999999999</v>
      </c>
      <c r="F67" s="257"/>
      <c r="G67" s="258">
        <f>ROUND(E67*F67,2)</f>
        <v>0</v>
      </c>
      <c r="H67" s="257"/>
      <c r="I67" s="258">
        <f>ROUND(E67*H67,2)</f>
        <v>0</v>
      </c>
      <c r="J67" s="257"/>
      <c r="K67" s="258">
        <f>ROUND(E67*J67,2)</f>
        <v>0</v>
      </c>
      <c r="L67" s="258">
        <v>12</v>
      </c>
      <c r="M67" s="258">
        <f>G67*(1+L67/100)</f>
        <v>0</v>
      </c>
      <c r="N67" s="256">
        <v>4.3800000000000002E-3</v>
      </c>
      <c r="O67" s="256">
        <f>ROUND(E67*N67,2)</f>
        <v>0.67</v>
      </c>
      <c r="P67" s="256">
        <v>0</v>
      </c>
      <c r="Q67" s="256">
        <f>ROUND(E67*P67,2)</f>
        <v>0</v>
      </c>
      <c r="R67" s="258"/>
      <c r="S67" s="258" t="s">
        <v>236</v>
      </c>
      <c r="T67" s="259" t="s">
        <v>237</v>
      </c>
      <c r="U67" s="224">
        <v>0</v>
      </c>
      <c r="V67" s="224">
        <f>ROUND(E67*U67,2)</f>
        <v>0</v>
      </c>
      <c r="W67" s="224"/>
      <c r="X67" s="224" t="s">
        <v>238</v>
      </c>
      <c r="Y67" s="224" t="s">
        <v>210</v>
      </c>
      <c r="Z67" s="214"/>
      <c r="AA67" s="214"/>
      <c r="AB67" s="214"/>
      <c r="AC67" s="214"/>
      <c r="AD67" s="214"/>
      <c r="AE67" s="214"/>
      <c r="AF67" s="214"/>
      <c r="AG67" s="214" t="s">
        <v>239</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53">
        <v>4</v>
      </c>
      <c r="B68" s="254" t="s">
        <v>387</v>
      </c>
      <c r="C68" s="260" t="s">
        <v>388</v>
      </c>
      <c r="D68" s="255" t="s">
        <v>235</v>
      </c>
      <c r="E68" s="256">
        <v>153.74799999999999</v>
      </c>
      <c r="F68" s="257"/>
      <c r="G68" s="258">
        <f>ROUND(E68*F68,2)</f>
        <v>0</v>
      </c>
      <c r="H68" s="257"/>
      <c r="I68" s="258">
        <f>ROUND(E68*H68,2)</f>
        <v>0</v>
      </c>
      <c r="J68" s="257"/>
      <c r="K68" s="258">
        <f>ROUND(E68*J68,2)</f>
        <v>0</v>
      </c>
      <c r="L68" s="258">
        <v>12</v>
      </c>
      <c r="M68" s="258">
        <f>G68*(1+L68/100)</f>
        <v>0</v>
      </c>
      <c r="N68" s="256">
        <v>3.3579999999999999E-2</v>
      </c>
      <c r="O68" s="256">
        <f>ROUND(E68*N68,2)</f>
        <v>5.16</v>
      </c>
      <c r="P68" s="256">
        <v>0</v>
      </c>
      <c r="Q68" s="256">
        <f>ROUND(E68*P68,2)</f>
        <v>0</v>
      </c>
      <c r="R68" s="258"/>
      <c r="S68" s="258" t="s">
        <v>236</v>
      </c>
      <c r="T68" s="259" t="s">
        <v>237</v>
      </c>
      <c r="U68" s="224">
        <v>0</v>
      </c>
      <c r="V68" s="224">
        <f>ROUND(E68*U68,2)</f>
        <v>0</v>
      </c>
      <c r="W68" s="224"/>
      <c r="X68" s="224" t="s">
        <v>238</v>
      </c>
      <c r="Y68" s="224" t="s">
        <v>210</v>
      </c>
      <c r="Z68" s="214"/>
      <c r="AA68" s="214"/>
      <c r="AB68" s="214"/>
      <c r="AC68" s="214"/>
      <c r="AD68" s="214"/>
      <c r="AE68" s="214"/>
      <c r="AF68" s="214"/>
      <c r="AG68" s="214" t="s">
        <v>239</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ht="33.75" outlineLevel="1" x14ac:dyDescent="0.2">
      <c r="A69" s="235">
        <v>5</v>
      </c>
      <c r="B69" s="236" t="s">
        <v>389</v>
      </c>
      <c r="C69" s="246" t="s">
        <v>390</v>
      </c>
      <c r="D69" s="237" t="s">
        <v>318</v>
      </c>
      <c r="E69" s="238">
        <v>371.53500000000003</v>
      </c>
      <c r="F69" s="239"/>
      <c r="G69" s="240">
        <f>ROUND(E69*F69,2)</f>
        <v>0</v>
      </c>
      <c r="H69" s="239"/>
      <c r="I69" s="240">
        <f>ROUND(E69*H69,2)</f>
        <v>0</v>
      </c>
      <c r="J69" s="239"/>
      <c r="K69" s="240">
        <f>ROUND(E69*J69,2)</f>
        <v>0</v>
      </c>
      <c r="L69" s="240">
        <v>12</v>
      </c>
      <c r="M69" s="240">
        <f>G69*(1+L69/100)</f>
        <v>0</v>
      </c>
      <c r="N69" s="238">
        <v>0</v>
      </c>
      <c r="O69" s="238">
        <f>ROUND(E69*N69,2)</f>
        <v>0</v>
      </c>
      <c r="P69" s="238">
        <v>0</v>
      </c>
      <c r="Q69" s="238">
        <f>ROUND(E69*P69,2)</f>
        <v>0</v>
      </c>
      <c r="R69" s="240"/>
      <c r="S69" s="240" t="s">
        <v>236</v>
      </c>
      <c r="T69" s="241" t="s">
        <v>237</v>
      </c>
      <c r="U69" s="224">
        <v>0</v>
      </c>
      <c r="V69" s="224">
        <f>ROUND(E69*U69,2)</f>
        <v>0</v>
      </c>
      <c r="W69" s="224"/>
      <c r="X69" s="224" t="s">
        <v>238</v>
      </c>
      <c r="Y69" s="224" t="s">
        <v>210</v>
      </c>
      <c r="Z69" s="214"/>
      <c r="AA69" s="214"/>
      <c r="AB69" s="214"/>
      <c r="AC69" s="214"/>
      <c r="AD69" s="214"/>
      <c r="AE69" s="214"/>
      <c r="AF69" s="214"/>
      <c r="AG69" s="214" t="s">
        <v>239</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2" x14ac:dyDescent="0.2">
      <c r="A70" s="221"/>
      <c r="B70" s="222"/>
      <c r="C70" s="249" t="s">
        <v>391</v>
      </c>
      <c r="D70" s="225"/>
      <c r="E70" s="226"/>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222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49" t="s">
        <v>640</v>
      </c>
      <c r="D71" s="225"/>
      <c r="E71" s="226"/>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222</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49" t="s">
        <v>1038</v>
      </c>
      <c r="D72" s="225"/>
      <c r="E72" s="226"/>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222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49" t="s">
        <v>361</v>
      </c>
      <c r="D73" s="225"/>
      <c r="E73" s="226"/>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222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49" t="s">
        <v>395</v>
      </c>
      <c r="D74" s="225"/>
      <c r="E74" s="226"/>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222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49" t="s">
        <v>360</v>
      </c>
      <c r="D75" s="225"/>
      <c r="E75" s="226"/>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222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49" t="s">
        <v>394</v>
      </c>
      <c r="D76" s="225"/>
      <c r="E76" s="226"/>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222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49" t="s">
        <v>359</v>
      </c>
      <c r="D77" s="225"/>
      <c r="E77" s="226"/>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222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49" t="s">
        <v>393</v>
      </c>
      <c r="D78" s="225"/>
      <c r="E78" s="226"/>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222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49" t="s">
        <v>362</v>
      </c>
      <c r="D79" s="225"/>
      <c r="E79" s="226"/>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222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49" t="s">
        <v>396</v>
      </c>
      <c r="D80" s="225"/>
      <c r="E80" s="226"/>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222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49" t="s">
        <v>363</v>
      </c>
      <c r="D81" s="225"/>
      <c r="E81" s="226"/>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222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49" t="s">
        <v>678</v>
      </c>
      <c r="D82" s="225"/>
      <c r="E82" s="226"/>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222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49" t="s">
        <v>643</v>
      </c>
      <c r="D83" s="225"/>
      <c r="E83" s="226"/>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222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49" t="s">
        <v>910</v>
      </c>
      <c r="D84" s="225"/>
      <c r="E84" s="226"/>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222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49" t="s">
        <v>643</v>
      </c>
      <c r="D85" s="225"/>
      <c r="E85" s="226"/>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222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49" t="s">
        <v>911</v>
      </c>
      <c r="D86" s="225"/>
      <c r="E86" s="226"/>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222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49" t="s">
        <v>367</v>
      </c>
      <c r="D87" s="225"/>
      <c r="E87" s="226"/>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222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49" t="s">
        <v>680</v>
      </c>
      <c r="D88" s="225"/>
      <c r="E88" s="226"/>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222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49" t="s">
        <v>647</v>
      </c>
      <c r="D89" s="225"/>
      <c r="E89" s="226"/>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222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49" t="s">
        <v>912</v>
      </c>
      <c r="D90" s="225"/>
      <c r="E90" s="226"/>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222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49" t="s">
        <v>649</v>
      </c>
      <c r="D91" s="225"/>
      <c r="E91" s="226"/>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222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49" t="s">
        <v>913</v>
      </c>
      <c r="D92" s="225"/>
      <c r="E92" s="226"/>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222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49" t="s">
        <v>367</v>
      </c>
      <c r="D93" s="225"/>
      <c r="E93" s="226"/>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222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49" t="s">
        <v>400</v>
      </c>
      <c r="D94" s="225"/>
      <c r="E94" s="226"/>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222</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49" t="s">
        <v>370</v>
      </c>
      <c r="D95" s="225"/>
      <c r="E95" s="226"/>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222</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49" t="s">
        <v>403</v>
      </c>
      <c r="D96" s="225"/>
      <c r="E96" s="226"/>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222</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49" t="s">
        <v>1039</v>
      </c>
      <c r="D97" s="225"/>
      <c r="E97" s="226">
        <v>371.54</v>
      </c>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222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35">
        <v>6</v>
      </c>
      <c r="B98" s="236" t="s">
        <v>406</v>
      </c>
      <c r="C98" s="246" t="s">
        <v>407</v>
      </c>
      <c r="D98" s="237" t="s">
        <v>318</v>
      </c>
      <c r="E98" s="238">
        <v>408.68900000000002</v>
      </c>
      <c r="F98" s="239"/>
      <c r="G98" s="240">
        <f>ROUND(E98*F98,2)</f>
        <v>0</v>
      </c>
      <c r="H98" s="239"/>
      <c r="I98" s="240">
        <f>ROUND(E98*H98,2)</f>
        <v>0</v>
      </c>
      <c r="J98" s="239"/>
      <c r="K98" s="240">
        <f>ROUND(E98*J98,2)</f>
        <v>0</v>
      </c>
      <c r="L98" s="240">
        <v>12</v>
      </c>
      <c r="M98" s="240">
        <f>G98*(1+L98/100)</f>
        <v>0</v>
      </c>
      <c r="N98" s="238">
        <v>2.9999999999999997E-4</v>
      </c>
      <c r="O98" s="238">
        <f>ROUND(E98*N98,2)</f>
        <v>0.12</v>
      </c>
      <c r="P98" s="238">
        <v>0</v>
      </c>
      <c r="Q98" s="238">
        <f>ROUND(E98*P98,2)</f>
        <v>0</v>
      </c>
      <c r="R98" s="240"/>
      <c r="S98" s="240" t="s">
        <v>236</v>
      </c>
      <c r="T98" s="241" t="s">
        <v>237</v>
      </c>
      <c r="U98" s="224">
        <v>0</v>
      </c>
      <c r="V98" s="224">
        <f>ROUND(E98*U98,2)</f>
        <v>0</v>
      </c>
      <c r="W98" s="224"/>
      <c r="X98" s="224" t="s">
        <v>408</v>
      </c>
      <c r="Y98" s="224" t="s">
        <v>210</v>
      </c>
      <c r="Z98" s="214"/>
      <c r="AA98" s="214"/>
      <c r="AB98" s="214"/>
      <c r="AC98" s="214"/>
      <c r="AD98" s="214"/>
      <c r="AE98" s="214"/>
      <c r="AF98" s="214"/>
      <c r="AG98" s="214" t="s">
        <v>409</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2" x14ac:dyDescent="0.2">
      <c r="A99" s="221"/>
      <c r="B99" s="222"/>
      <c r="C99" s="249" t="s">
        <v>1040</v>
      </c>
      <c r="D99" s="225"/>
      <c r="E99" s="226"/>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222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49" t="s">
        <v>1041</v>
      </c>
      <c r="D100" s="225"/>
      <c r="E100" s="226">
        <v>408.69</v>
      </c>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222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x14ac:dyDescent="0.2">
      <c r="A101" s="228" t="s">
        <v>202</v>
      </c>
      <c r="B101" s="229" t="s">
        <v>151</v>
      </c>
      <c r="C101" s="245" t="s">
        <v>152</v>
      </c>
      <c r="D101" s="230"/>
      <c r="E101" s="231"/>
      <c r="F101" s="232"/>
      <c r="G101" s="232">
        <f>SUMIF(AG102:AG265,"&lt;&gt;NOR",G102:G265)</f>
        <v>0</v>
      </c>
      <c r="H101" s="232"/>
      <c r="I101" s="232">
        <f>SUM(I102:I265)</f>
        <v>0</v>
      </c>
      <c r="J101" s="232"/>
      <c r="K101" s="232">
        <f>SUM(K102:K265)</f>
        <v>0</v>
      </c>
      <c r="L101" s="232"/>
      <c r="M101" s="232">
        <f>SUM(M102:M265)</f>
        <v>0</v>
      </c>
      <c r="N101" s="231"/>
      <c r="O101" s="231">
        <f>SUM(O102:O265)</f>
        <v>1.8</v>
      </c>
      <c r="P101" s="231"/>
      <c r="Q101" s="231">
        <f>SUM(Q102:Q265)</f>
        <v>0</v>
      </c>
      <c r="R101" s="232"/>
      <c r="S101" s="232"/>
      <c r="T101" s="233"/>
      <c r="U101" s="227"/>
      <c r="V101" s="227">
        <f>SUM(V102:V265)</f>
        <v>0</v>
      </c>
      <c r="W101" s="227"/>
      <c r="X101" s="227"/>
      <c r="Y101" s="227"/>
      <c r="AG101" t="s">
        <v>203</v>
      </c>
    </row>
    <row r="102" spans="1:60" ht="22.5" outlineLevel="1" x14ac:dyDescent="0.2">
      <c r="A102" s="235">
        <v>7</v>
      </c>
      <c r="B102" s="236" t="s">
        <v>412</v>
      </c>
      <c r="C102" s="246" t="s">
        <v>413</v>
      </c>
      <c r="D102" s="237" t="s">
        <v>235</v>
      </c>
      <c r="E102" s="238">
        <v>39.726999999999997</v>
      </c>
      <c r="F102" s="239"/>
      <c r="G102" s="240">
        <f>ROUND(E102*F102,2)</f>
        <v>0</v>
      </c>
      <c r="H102" s="239"/>
      <c r="I102" s="240">
        <f>ROUND(E102*H102,2)</f>
        <v>0</v>
      </c>
      <c r="J102" s="239"/>
      <c r="K102" s="240">
        <f>ROUND(E102*J102,2)</f>
        <v>0</v>
      </c>
      <c r="L102" s="240">
        <v>12</v>
      </c>
      <c r="M102" s="240">
        <f>G102*(1+L102/100)</f>
        <v>0</v>
      </c>
      <c r="N102" s="238">
        <v>7.3499999999999998E-3</v>
      </c>
      <c r="O102" s="238">
        <f>ROUND(E102*N102,2)</f>
        <v>0.28999999999999998</v>
      </c>
      <c r="P102" s="238">
        <v>0</v>
      </c>
      <c r="Q102" s="238">
        <f>ROUND(E102*P102,2)</f>
        <v>0</v>
      </c>
      <c r="R102" s="240"/>
      <c r="S102" s="240" t="s">
        <v>236</v>
      </c>
      <c r="T102" s="241" t="s">
        <v>237</v>
      </c>
      <c r="U102" s="224">
        <v>0</v>
      </c>
      <c r="V102" s="224">
        <f>ROUND(E102*U102,2)</f>
        <v>0</v>
      </c>
      <c r="W102" s="224"/>
      <c r="X102" s="224" t="s">
        <v>238</v>
      </c>
      <c r="Y102" s="224" t="s">
        <v>210</v>
      </c>
      <c r="Z102" s="214"/>
      <c r="AA102" s="214"/>
      <c r="AB102" s="214"/>
      <c r="AC102" s="214"/>
      <c r="AD102" s="214"/>
      <c r="AE102" s="214"/>
      <c r="AF102" s="214"/>
      <c r="AG102" s="214" t="s">
        <v>239</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x14ac:dyDescent="0.2">
      <c r="A103" s="221"/>
      <c r="B103" s="222"/>
      <c r="C103" s="249" t="s">
        <v>414</v>
      </c>
      <c r="D103" s="225"/>
      <c r="E103" s="226"/>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222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49" t="s">
        <v>640</v>
      </c>
      <c r="D104" s="225"/>
      <c r="E104" s="226"/>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222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49" t="s">
        <v>641</v>
      </c>
      <c r="D105" s="225"/>
      <c r="E105" s="226"/>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222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49" t="s">
        <v>361</v>
      </c>
      <c r="D106" s="225"/>
      <c r="E106" s="226"/>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222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49" t="s">
        <v>416</v>
      </c>
      <c r="D107" s="225"/>
      <c r="E107" s="226"/>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222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49" t="s">
        <v>360</v>
      </c>
      <c r="D108" s="225"/>
      <c r="E108" s="226"/>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222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49" t="s">
        <v>415</v>
      </c>
      <c r="D109" s="225"/>
      <c r="E109" s="226"/>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222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49" t="s">
        <v>359</v>
      </c>
      <c r="D110" s="225"/>
      <c r="E110" s="226"/>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222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49" t="s">
        <v>301</v>
      </c>
      <c r="D111" s="225"/>
      <c r="E111" s="226"/>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222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49" t="s">
        <v>362</v>
      </c>
      <c r="D112" s="225"/>
      <c r="E112" s="226"/>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222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49" t="s">
        <v>304</v>
      </c>
      <c r="D113" s="225"/>
      <c r="E113" s="226"/>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222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49" t="s">
        <v>363</v>
      </c>
      <c r="D114" s="225"/>
      <c r="E114" s="226"/>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222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49" t="s">
        <v>687</v>
      </c>
      <c r="D115" s="225"/>
      <c r="E115" s="226"/>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222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49" t="s">
        <v>643</v>
      </c>
      <c r="D116" s="225"/>
      <c r="E116" s="226"/>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222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49" t="s">
        <v>917</v>
      </c>
      <c r="D117" s="225"/>
      <c r="E117" s="226"/>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222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49" t="s">
        <v>643</v>
      </c>
      <c r="D118" s="225"/>
      <c r="E118" s="226"/>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222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49" t="s">
        <v>918</v>
      </c>
      <c r="D119" s="225"/>
      <c r="E119" s="226"/>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222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49" t="s">
        <v>367</v>
      </c>
      <c r="D120" s="225"/>
      <c r="E120" s="226"/>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222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49" t="s">
        <v>689</v>
      </c>
      <c r="D121" s="225"/>
      <c r="E121" s="226"/>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222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49" t="s">
        <v>647</v>
      </c>
      <c r="D122" s="225"/>
      <c r="E122" s="226"/>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222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49" t="s">
        <v>919</v>
      </c>
      <c r="D123" s="225"/>
      <c r="E123" s="226"/>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222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49" t="s">
        <v>649</v>
      </c>
      <c r="D124" s="225"/>
      <c r="E124" s="226"/>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222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49" t="s">
        <v>920</v>
      </c>
      <c r="D125" s="225"/>
      <c r="E125" s="226"/>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222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49" t="s">
        <v>367</v>
      </c>
      <c r="D126" s="225"/>
      <c r="E126" s="226"/>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222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49" t="s">
        <v>420</v>
      </c>
      <c r="D127" s="225"/>
      <c r="E127" s="226"/>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222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49" t="s">
        <v>370</v>
      </c>
      <c r="D128" s="225"/>
      <c r="E128" s="226"/>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222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49" t="s">
        <v>423</v>
      </c>
      <c r="D129" s="225"/>
      <c r="E129" s="226"/>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222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49" t="s">
        <v>1042</v>
      </c>
      <c r="D130" s="225"/>
      <c r="E130" s="226">
        <v>39.729999999999997</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222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ht="22.5" outlineLevel="1" x14ac:dyDescent="0.2">
      <c r="A131" s="253">
        <v>8</v>
      </c>
      <c r="B131" s="254" t="s">
        <v>426</v>
      </c>
      <c r="C131" s="260" t="s">
        <v>427</v>
      </c>
      <c r="D131" s="255" t="s">
        <v>235</v>
      </c>
      <c r="E131" s="256">
        <v>39.726999999999997</v>
      </c>
      <c r="F131" s="257"/>
      <c r="G131" s="258">
        <f>ROUND(E131*F131,2)</f>
        <v>0</v>
      </c>
      <c r="H131" s="257"/>
      <c r="I131" s="258">
        <f>ROUND(E131*H131,2)</f>
        <v>0</v>
      </c>
      <c r="J131" s="257"/>
      <c r="K131" s="258">
        <f>ROUND(E131*J131,2)</f>
        <v>0</v>
      </c>
      <c r="L131" s="258">
        <v>12</v>
      </c>
      <c r="M131" s="258">
        <f>G131*(1+L131/100)</f>
        <v>0</v>
      </c>
      <c r="N131" s="256">
        <v>4.3800000000000002E-3</v>
      </c>
      <c r="O131" s="256">
        <f>ROUND(E131*N131,2)</f>
        <v>0.17</v>
      </c>
      <c r="P131" s="256">
        <v>0</v>
      </c>
      <c r="Q131" s="256">
        <f>ROUND(E131*P131,2)</f>
        <v>0</v>
      </c>
      <c r="R131" s="258"/>
      <c r="S131" s="258" t="s">
        <v>236</v>
      </c>
      <c r="T131" s="259" t="s">
        <v>237</v>
      </c>
      <c r="U131" s="224">
        <v>0</v>
      </c>
      <c r="V131" s="224">
        <f>ROUND(E131*U131,2)</f>
        <v>0</v>
      </c>
      <c r="W131" s="224"/>
      <c r="X131" s="224" t="s">
        <v>238</v>
      </c>
      <c r="Y131" s="224" t="s">
        <v>210</v>
      </c>
      <c r="Z131" s="214"/>
      <c r="AA131" s="214"/>
      <c r="AB131" s="214"/>
      <c r="AC131" s="214"/>
      <c r="AD131" s="214"/>
      <c r="AE131" s="214"/>
      <c r="AF131" s="214"/>
      <c r="AG131" s="214" t="s">
        <v>239</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ht="22.5" outlineLevel="1" x14ac:dyDescent="0.2">
      <c r="A132" s="235">
        <v>9</v>
      </c>
      <c r="B132" s="236" t="s">
        <v>428</v>
      </c>
      <c r="C132" s="246" t="s">
        <v>429</v>
      </c>
      <c r="D132" s="237" t="s">
        <v>235</v>
      </c>
      <c r="E132" s="238">
        <v>5.4550000000000001</v>
      </c>
      <c r="F132" s="239"/>
      <c r="G132" s="240">
        <f>ROUND(E132*F132,2)</f>
        <v>0</v>
      </c>
      <c r="H132" s="239"/>
      <c r="I132" s="240">
        <f>ROUND(E132*H132,2)</f>
        <v>0</v>
      </c>
      <c r="J132" s="239"/>
      <c r="K132" s="240">
        <f>ROUND(E132*J132,2)</f>
        <v>0</v>
      </c>
      <c r="L132" s="240">
        <v>12</v>
      </c>
      <c r="M132" s="240">
        <f>G132*(1+L132/100)</f>
        <v>0</v>
      </c>
      <c r="N132" s="238">
        <v>1.8000000000000001E-4</v>
      </c>
      <c r="O132" s="238">
        <f>ROUND(E132*N132,2)</f>
        <v>0</v>
      </c>
      <c r="P132" s="238">
        <v>0</v>
      </c>
      <c r="Q132" s="238">
        <f>ROUND(E132*P132,2)</f>
        <v>0</v>
      </c>
      <c r="R132" s="240"/>
      <c r="S132" s="240" t="s">
        <v>236</v>
      </c>
      <c r="T132" s="241" t="s">
        <v>237</v>
      </c>
      <c r="U132" s="224">
        <v>0</v>
      </c>
      <c r="V132" s="224">
        <f>ROUND(E132*U132,2)</f>
        <v>0</v>
      </c>
      <c r="W132" s="224"/>
      <c r="X132" s="224" t="s">
        <v>238</v>
      </c>
      <c r="Y132" s="224" t="s">
        <v>210</v>
      </c>
      <c r="Z132" s="214"/>
      <c r="AA132" s="214"/>
      <c r="AB132" s="214"/>
      <c r="AC132" s="214"/>
      <c r="AD132" s="214"/>
      <c r="AE132" s="214"/>
      <c r="AF132" s="214"/>
      <c r="AG132" s="214" t="s">
        <v>239</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2" x14ac:dyDescent="0.2">
      <c r="A133" s="221"/>
      <c r="B133" s="222"/>
      <c r="C133" s="249" t="s">
        <v>414</v>
      </c>
      <c r="D133" s="225"/>
      <c r="E133" s="226"/>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222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49" t="s">
        <v>640</v>
      </c>
      <c r="D134" s="225"/>
      <c r="E134" s="226"/>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222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49" t="s">
        <v>641</v>
      </c>
      <c r="D135" s="225"/>
      <c r="E135" s="226"/>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222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49" t="s">
        <v>361</v>
      </c>
      <c r="D136" s="225"/>
      <c r="E136" s="226"/>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222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49" t="s">
        <v>416</v>
      </c>
      <c r="D137" s="225"/>
      <c r="E137" s="226"/>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222</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49" t="s">
        <v>360</v>
      </c>
      <c r="D138" s="225"/>
      <c r="E138" s="226"/>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222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49" t="s">
        <v>415</v>
      </c>
      <c r="D139" s="225"/>
      <c r="E139" s="226"/>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222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49" t="s">
        <v>359</v>
      </c>
      <c r="D140" s="225"/>
      <c r="E140" s="226"/>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222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49" t="s">
        <v>301</v>
      </c>
      <c r="D141" s="225"/>
      <c r="E141" s="226"/>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222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49" t="s">
        <v>362</v>
      </c>
      <c r="D142" s="225"/>
      <c r="E142" s="226"/>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222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49" t="s">
        <v>304</v>
      </c>
      <c r="D143" s="225"/>
      <c r="E143" s="226"/>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222</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49" t="s">
        <v>1043</v>
      </c>
      <c r="D144" s="225"/>
      <c r="E144" s="226">
        <v>5.46</v>
      </c>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222</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ht="22.5" outlineLevel="1" x14ac:dyDescent="0.2">
      <c r="A145" s="253">
        <v>10</v>
      </c>
      <c r="B145" s="254" t="s">
        <v>431</v>
      </c>
      <c r="C145" s="260" t="s">
        <v>432</v>
      </c>
      <c r="D145" s="255" t="s">
        <v>235</v>
      </c>
      <c r="E145" s="256">
        <v>5.4550000000000001</v>
      </c>
      <c r="F145" s="257"/>
      <c r="G145" s="258">
        <f>ROUND(E145*F145,2)</f>
        <v>0</v>
      </c>
      <c r="H145" s="257"/>
      <c r="I145" s="258">
        <f>ROUND(E145*H145,2)</f>
        <v>0</v>
      </c>
      <c r="J145" s="257"/>
      <c r="K145" s="258">
        <f>ROUND(E145*J145,2)</f>
        <v>0</v>
      </c>
      <c r="L145" s="258">
        <v>12</v>
      </c>
      <c r="M145" s="258">
        <f>G145*(1+L145/100)</f>
        <v>0</v>
      </c>
      <c r="N145" s="256">
        <v>5.7000000000000002E-3</v>
      </c>
      <c r="O145" s="256">
        <f>ROUND(E145*N145,2)</f>
        <v>0.03</v>
      </c>
      <c r="P145" s="256">
        <v>0</v>
      </c>
      <c r="Q145" s="256">
        <f>ROUND(E145*P145,2)</f>
        <v>0</v>
      </c>
      <c r="R145" s="258"/>
      <c r="S145" s="258" t="s">
        <v>236</v>
      </c>
      <c r="T145" s="259" t="s">
        <v>237</v>
      </c>
      <c r="U145" s="224">
        <v>0</v>
      </c>
      <c r="V145" s="224">
        <f>ROUND(E145*U145,2)</f>
        <v>0</v>
      </c>
      <c r="W145" s="224"/>
      <c r="X145" s="224" t="s">
        <v>238</v>
      </c>
      <c r="Y145" s="224" t="s">
        <v>210</v>
      </c>
      <c r="Z145" s="214"/>
      <c r="AA145" s="214"/>
      <c r="AB145" s="214"/>
      <c r="AC145" s="214"/>
      <c r="AD145" s="214"/>
      <c r="AE145" s="214"/>
      <c r="AF145" s="214"/>
      <c r="AG145" s="214" t="s">
        <v>239</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1" x14ac:dyDescent="0.2">
      <c r="A146" s="235">
        <v>11</v>
      </c>
      <c r="B146" s="236" t="s">
        <v>433</v>
      </c>
      <c r="C146" s="246" t="s">
        <v>434</v>
      </c>
      <c r="D146" s="237" t="s">
        <v>235</v>
      </c>
      <c r="E146" s="238">
        <v>34.271999999999998</v>
      </c>
      <c r="F146" s="239"/>
      <c r="G146" s="240">
        <f>ROUND(E146*F146,2)</f>
        <v>0</v>
      </c>
      <c r="H146" s="239"/>
      <c r="I146" s="240">
        <f>ROUND(E146*H146,2)</f>
        <v>0</v>
      </c>
      <c r="J146" s="239"/>
      <c r="K146" s="240">
        <f>ROUND(E146*J146,2)</f>
        <v>0</v>
      </c>
      <c r="L146" s="240">
        <v>12</v>
      </c>
      <c r="M146" s="240">
        <f>G146*(1+L146/100)</f>
        <v>0</v>
      </c>
      <c r="N146" s="238">
        <v>1.3999999999999999E-4</v>
      </c>
      <c r="O146" s="238">
        <f>ROUND(E146*N146,2)</f>
        <v>0</v>
      </c>
      <c r="P146" s="238">
        <v>0</v>
      </c>
      <c r="Q146" s="238">
        <f>ROUND(E146*P146,2)</f>
        <v>0</v>
      </c>
      <c r="R146" s="240"/>
      <c r="S146" s="240" t="s">
        <v>236</v>
      </c>
      <c r="T146" s="241" t="s">
        <v>237</v>
      </c>
      <c r="U146" s="224">
        <v>0</v>
      </c>
      <c r="V146" s="224">
        <f>ROUND(E146*U146,2)</f>
        <v>0</v>
      </c>
      <c r="W146" s="224"/>
      <c r="X146" s="224" t="s">
        <v>238</v>
      </c>
      <c r="Y146" s="224" t="s">
        <v>210</v>
      </c>
      <c r="Z146" s="214"/>
      <c r="AA146" s="214"/>
      <c r="AB146" s="214"/>
      <c r="AC146" s="214"/>
      <c r="AD146" s="214"/>
      <c r="AE146" s="214"/>
      <c r="AF146" s="214"/>
      <c r="AG146" s="214" t="s">
        <v>239</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2" x14ac:dyDescent="0.2">
      <c r="A147" s="221"/>
      <c r="B147" s="222"/>
      <c r="C147" s="249" t="s">
        <v>414</v>
      </c>
      <c r="D147" s="225"/>
      <c r="E147" s="226"/>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222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49" t="s">
        <v>363</v>
      </c>
      <c r="D148" s="225"/>
      <c r="E148" s="226"/>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222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49" t="s">
        <v>687</v>
      </c>
      <c r="D149" s="225"/>
      <c r="E149" s="226"/>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222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49" t="s">
        <v>643</v>
      </c>
      <c r="D150" s="225"/>
      <c r="E150" s="226"/>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222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49" t="s">
        <v>917</v>
      </c>
      <c r="D151" s="225"/>
      <c r="E151" s="226"/>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222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49" t="s">
        <v>643</v>
      </c>
      <c r="D152" s="225"/>
      <c r="E152" s="226"/>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222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49" t="s">
        <v>918</v>
      </c>
      <c r="D153" s="225"/>
      <c r="E153" s="226"/>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222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49" t="s">
        <v>367</v>
      </c>
      <c r="D154" s="225"/>
      <c r="E154" s="226"/>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222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49" t="s">
        <v>689</v>
      </c>
      <c r="D155" s="225"/>
      <c r="E155" s="226"/>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222</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49" t="s">
        <v>647</v>
      </c>
      <c r="D156" s="225"/>
      <c r="E156" s="226"/>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222</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49" t="s">
        <v>919</v>
      </c>
      <c r="D157" s="225"/>
      <c r="E157" s="226"/>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222</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49" t="s">
        <v>649</v>
      </c>
      <c r="D158" s="225"/>
      <c r="E158" s="226"/>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222</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49" t="s">
        <v>920</v>
      </c>
      <c r="D159" s="225"/>
      <c r="E159" s="226"/>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222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49" t="s">
        <v>367</v>
      </c>
      <c r="D160" s="225"/>
      <c r="E160" s="226"/>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222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49" t="s">
        <v>420</v>
      </c>
      <c r="D161" s="225"/>
      <c r="E161" s="226"/>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222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49" t="s">
        <v>370</v>
      </c>
      <c r="D162" s="225"/>
      <c r="E162" s="226"/>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222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49" t="s">
        <v>423</v>
      </c>
      <c r="D163" s="225"/>
      <c r="E163" s="226"/>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222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49" t="s">
        <v>923</v>
      </c>
      <c r="D164" s="225"/>
      <c r="E164" s="226">
        <v>34.270000000000003</v>
      </c>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222</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ht="22.5" outlineLevel="1" x14ac:dyDescent="0.2">
      <c r="A165" s="253">
        <v>12</v>
      </c>
      <c r="B165" s="254" t="s">
        <v>436</v>
      </c>
      <c r="C165" s="260" t="s">
        <v>437</v>
      </c>
      <c r="D165" s="255" t="s">
        <v>235</v>
      </c>
      <c r="E165" s="256">
        <v>34.271999999999998</v>
      </c>
      <c r="F165" s="257"/>
      <c r="G165" s="258">
        <f>ROUND(E165*F165,2)</f>
        <v>0</v>
      </c>
      <c r="H165" s="257"/>
      <c r="I165" s="258">
        <f>ROUND(E165*H165,2)</f>
        <v>0</v>
      </c>
      <c r="J165" s="257"/>
      <c r="K165" s="258">
        <f>ROUND(E165*J165,2)</f>
        <v>0</v>
      </c>
      <c r="L165" s="258">
        <v>12</v>
      </c>
      <c r="M165" s="258">
        <f>G165*(1+L165/100)</f>
        <v>0</v>
      </c>
      <c r="N165" s="256">
        <v>2.8500000000000001E-3</v>
      </c>
      <c r="O165" s="256">
        <f>ROUND(E165*N165,2)</f>
        <v>0.1</v>
      </c>
      <c r="P165" s="256">
        <v>0</v>
      </c>
      <c r="Q165" s="256">
        <f>ROUND(E165*P165,2)</f>
        <v>0</v>
      </c>
      <c r="R165" s="258"/>
      <c r="S165" s="258" t="s">
        <v>236</v>
      </c>
      <c r="T165" s="259" t="s">
        <v>237</v>
      </c>
      <c r="U165" s="224">
        <v>0</v>
      </c>
      <c r="V165" s="224">
        <f>ROUND(E165*U165,2)</f>
        <v>0</v>
      </c>
      <c r="W165" s="224"/>
      <c r="X165" s="224" t="s">
        <v>238</v>
      </c>
      <c r="Y165" s="224" t="s">
        <v>210</v>
      </c>
      <c r="Z165" s="214"/>
      <c r="AA165" s="214"/>
      <c r="AB165" s="214"/>
      <c r="AC165" s="214"/>
      <c r="AD165" s="214"/>
      <c r="AE165" s="214"/>
      <c r="AF165" s="214"/>
      <c r="AG165" s="214" t="s">
        <v>239</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ht="33.75" outlineLevel="1" x14ac:dyDescent="0.2">
      <c r="A166" s="235">
        <v>13</v>
      </c>
      <c r="B166" s="236" t="s">
        <v>438</v>
      </c>
      <c r="C166" s="246" t="s">
        <v>439</v>
      </c>
      <c r="D166" s="237" t="s">
        <v>318</v>
      </c>
      <c r="E166" s="238">
        <v>342.72</v>
      </c>
      <c r="F166" s="239"/>
      <c r="G166" s="240">
        <f>ROUND(E166*F166,2)</f>
        <v>0</v>
      </c>
      <c r="H166" s="239"/>
      <c r="I166" s="240">
        <f>ROUND(E166*H166,2)</f>
        <v>0</v>
      </c>
      <c r="J166" s="239"/>
      <c r="K166" s="240">
        <f>ROUND(E166*J166,2)</f>
        <v>0</v>
      </c>
      <c r="L166" s="240">
        <v>12</v>
      </c>
      <c r="M166" s="240">
        <f>G166*(1+L166/100)</f>
        <v>0</v>
      </c>
      <c r="N166" s="238">
        <v>3.3899999999999998E-3</v>
      </c>
      <c r="O166" s="238">
        <f>ROUND(E166*N166,2)</f>
        <v>1.1599999999999999</v>
      </c>
      <c r="P166" s="238">
        <v>0</v>
      </c>
      <c r="Q166" s="238">
        <f>ROUND(E166*P166,2)</f>
        <v>0</v>
      </c>
      <c r="R166" s="240"/>
      <c r="S166" s="240" t="s">
        <v>236</v>
      </c>
      <c r="T166" s="241" t="s">
        <v>237</v>
      </c>
      <c r="U166" s="224">
        <v>0</v>
      </c>
      <c r="V166" s="224">
        <f>ROUND(E166*U166,2)</f>
        <v>0</v>
      </c>
      <c r="W166" s="224"/>
      <c r="X166" s="224" t="s">
        <v>238</v>
      </c>
      <c r="Y166" s="224" t="s">
        <v>210</v>
      </c>
      <c r="Z166" s="214"/>
      <c r="AA166" s="214"/>
      <c r="AB166" s="214"/>
      <c r="AC166" s="214"/>
      <c r="AD166" s="214"/>
      <c r="AE166" s="214"/>
      <c r="AF166" s="214"/>
      <c r="AG166" s="214" t="s">
        <v>239</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2" x14ac:dyDescent="0.2">
      <c r="A167" s="221"/>
      <c r="B167" s="222"/>
      <c r="C167" s="249" t="s">
        <v>440</v>
      </c>
      <c r="D167" s="225"/>
      <c r="E167" s="226"/>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222</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49" t="s">
        <v>363</v>
      </c>
      <c r="D168" s="225"/>
      <c r="E168" s="226"/>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222</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49" t="s">
        <v>678</v>
      </c>
      <c r="D169" s="225"/>
      <c r="E169" s="226"/>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222</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49" t="s">
        <v>643</v>
      </c>
      <c r="D170" s="225"/>
      <c r="E170" s="226"/>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222</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49" t="s">
        <v>910</v>
      </c>
      <c r="D171" s="225"/>
      <c r="E171" s="226"/>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222</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49" t="s">
        <v>643</v>
      </c>
      <c r="D172" s="225"/>
      <c r="E172" s="226"/>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222</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49" t="s">
        <v>911</v>
      </c>
      <c r="D173" s="225"/>
      <c r="E173" s="226"/>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222</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49" t="s">
        <v>367</v>
      </c>
      <c r="D174" s="225"/>
      <c r="E174" s="226"/>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222</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21"/>
      <c r="B175" s="222"/>
      <c r="C175" s="249" t="s">
        <v>680</v>
      </c>
      <c r="D175" s="225"/>
      <c r="E175" s="226"/>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222</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21"/>
      <c r="B176" s="222"/>
      <c r="C176" s="249" t="s">
        <v>647</v>
      </c>
      <c r="D176" s="225"/>
      <c r="E176" s="226"/>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222</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49" t="s">
        <v>1044</v>
      </c>
      <c r="D177" s="225"/>
      <c r="E177" s="226"/>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222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49" t="s">
        <v>649</v>
      </c>
      <c r="D178" s="225"/>
      <c r="E178" s="226"/>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222</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49" t="s">
        <v>913</v>
      </c>
      <c r="D179" s="225"/>
      <c r="E179" s="226"/>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222</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49" t="s">
        <v>367</v>
      </c>
      <c r="D180" s="225"/>
      <c r="E180" s="226"/>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222</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49" t="s">
        <v>400</v>
      </c>
      <c r="D181" s="225"/>
      <c r="E181" s="226"/>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222</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49" t="s">
        <v>370</v>
      </c>
      <c r="D182" s="225"/>
      <c r="E182" s="226"/>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222</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49" t="s">
        <v>403</v>
      </c>
      <c r="D183" s="225"/>
      <c r="E183" s="226"/>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222</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49" t="s">
        <v>924</v>
      </c>
      <c r="D184" s="225"/>
      <c r="E184" s="226">
        <v>342.72</v>
      </c>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222</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1" x14ac:dyDescent="0.2">
      <c r="A185" s="235">
        <v>14</v>
      </c>
      <c r="B185" s="236" t="s">
        <v>442</v>
      </c>
      <c r="C185" s="246" t="s">
        <v>443</v>
      </c>
      <c r="D185" s="237" t="s">
        <v>235</v>
      </c>
      <c r="E185" s="238">
        <v>37.014000000000003</v>
      </c>
      <c r="F185" s="239"/>
      <c r="G185" s="240">
        <f>ROUND(E185*F185,2)</f>
        <v>0</v>
      </c>
      <c r="H185" s="239"/>
      <c r="I185" s="240">
        <f>ROUND(E185*H185,2)</f>
        <v>0</v>
      </c>
      <c r="J185" s="239"/>
      <c r="K185" s="240">
        <f>ROUND(E185*J185,2)</f>
        <v>0</v>
      </c>
      <c r="L185" s="240">
        <v>12</v>
      </c>
      <c r="M185" s="240">
        <f>G185*(1+L185/100)</f>
        <v>0</v>
      </c>
      <c r="N185" s="238">
        <v>6.9999999999999999E-4</v>
      </c>
      <c r="O185" s="238">
        <f>ROUND(E185*N185,2)</f>
        <v>0.03</v>
      </c>
      <c r="P185" s="238">
        <v>0</v>
      </c>
      <c r="Q185" s="238">
        <f>ROUND(E185*P185,2)</f>
        <v>0</v>
      </c>
      <c r="R185" s="240"/>
      <c r="S185" s="240" t="s">
        <v>236</v>
      </c>
      <c r="T185" s="241" t="s">
        <v>237</v>
      </c>
      <c r="U185" s="224">
        <v>0</v>
      </c>
      <c r="V185" s="224">
        <f>ROUND(E185*U185,2)</f>
        <v>0</v>
      </c>
      <c r="W185" s="224"/>
      <c r="X185" s="224" t="s">
        <v>408</v>
      </c>
      <c r="Y185" s="224" t="s">
        <v>210</v>
      </c>
      <c r="Z185" s="214"/>
      <c r="AA185" s="214"/>
      <c r="AB185" s="214"/>
      <c r="AC185" s="214"/>
      <c r="AD185" s="214"/>
      <c r="AE185" s="214"/>
      <c r="AF185" s="214"/>
      <c r="AG185" s="214" t="s">
        <v>409</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2" x14ac:dyDescent="0.2">
      <c r="A186" s="221"/>
      <c r="B186" s="222"/>
      <c r="C186" s="249" t="s">
        <v>444</v>
      </c>
      <c r="D186" s="225"/>
      <c r="E186" s="226"/>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222</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49" t="s">
        <v>363</v>
      </c>
      <c r="D187" s="225"/>
      <c r="E187" s="226"/>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222</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49" t="s">
        <v>687</v>
      </c>
      <c r="D188" s="225"/>
      <c r="E188" s="226"/>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222</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49" t="s">
        <v>643</v>
      </c>
      <c r="D189" s="225"/>
      <c r="E189" s="226"/>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222</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21"/>
      <c r="B190" s="222"/>
      <c r="C190" s="249" t="s">
        <v>917</v>
      </c>
      <c r="D190" s="225"/>
      <c r="E190" s="226"/>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222</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49" t="s">
        <v>643</v>
      </c>
      <c r="D191" s="225"/>
      <c r="E191" s="226"/>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222</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3" x14ac:dyDescent="0.2">
      <c r="A192" s="221"/>
      <c r="B192" s="222"/>
      <c r="C192" s="249" t="s">
        <v>918</v>
      </c>
      <c r="D192" s="225"/>
      <c r="E192" s="226"/>
      <c r="F192" s="224"/>
      <c r="G192" s="22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222</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
      <c r="A193" s="221"/>
      <c r="B193" s="222"/>
      <c r="C193" s="249" t="s">
        <v>367</v>
      </c>
      <c r="D193" s="225"/>
      <c r="E193" s="226"/>
      <c r="F193" s="224"/>
      <c r="G193" s="22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222</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49" t="s">
        <v>689</v>
      </c>
      <c r="D194" s="225"/>
      <c r="E194" s="226"/>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222</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49" t="s">
        <v>647</v>
      </c>
      <c r="D195" s="225"/>
      <c r="E195" s="226"/>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222</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49" t="s">
        <v>919</v>
      </c>
      <c r="D196" s="225"/>
      <c r="E196" s="226"/>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222</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21"/>
      <c r="B197" s="222"/>
      <c r="C197" s="249" t="s">
        <v>649</v>
      </c>
      <c r="D197" s="225"/>
      <c r="E197" s="226"/>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222</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49" t="s">
        <v>920</v>
      </c>
      <c r="D198" s="225"/>
      <c r="E198" s="226"/>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222</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49" t="s">
        <v>367</v>
      </c>
      <c r="D199" s="225"/>
      <c r="E199" s="226"/>
      <c r="F199" s="224"/>
      <c r="G199" s="224"/>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222</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49" t="s">
        <v>420</v>
      </c>
      <c r="D200" s="225"/>
      <c r="E200" s="226"/>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222</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49" t="s">
        <v>370</v>
      </c>
      <c r="D201" s="225"/>
      <c r="E201" s="226"/>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222</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49" t="s">
        <v>423</v>
      </c>
      <c r="D202" s="225"/>
      <c r="E202" s="226"/>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222</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49" t="s">
        <v>925</v>
      </c>
      <c r="D203" s="225"/>
      <c r="E203" s="226"/>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222</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49" t="s">
        <v>926</v>
      </c>
      <c r="D204" s="225"/>
      <c r="E204" s="226">
        <v>37.01</v>
      </c>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222</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ht="33.75" outlineLevel="1" x14ac:dyDescent="0.2">
      <c r="A205" s="235">
        <v>15</v>
      </c>
      <c r="B205" s="236" t="s">
        <v>389</v>
      </c>
      <c r="C205" s="246" t="s">
        <v>390</v>
      </c>
      <c r="D205" s="237" t="s">
        <v>318</v>
      </c>
      <c r="E205" s="238">
        <v>371.53500000000003</v>
      </c>
      <c r="F205" s="239"/>
      <c r="G205" s="240">
        <f>ROUND(E205*F205,2)</f>
        <v>0</v>
      </c>
      <c r="H205" s="239"/>
      <c r="I205" s="240">
        <f>ROUND(E205*H205,2)</f>
        <v>0</v>
      </c>
      <c r="J205" s="239"/>
      <c r="K205" s="240">
        <f>ROUND(E205*J205,2)</f>
        <v>0</v>
      </c>
      <c r="L205" s="240">
        <v>12</v>
      </c>
      <c r="M205" s="240">
        <f>G205*(1+L205/100)</f>
        <v>0</v>
      </c>
      <c r="N205" s="238">
        <v>0</v>
      </c>
      <c r="O205" s="238">
        <f>ROUND(E205*N205,2)</f>
        <v>0</v>
      </c>
      <c r="P205" s="238">
        <v>0</v>
      </c>
      <c r="Q205" s="238">
        <f>ROUND(E205*P205,2)</f>
        <v>0</v>
      </c>
      <c r="R205" s="240"/>
      <c r="S205" s="240" t="s">
        <v>236</v>
      </c>
      <c r="T205" s="241" t="s">
        <v>237</v>
      </c>
      <c r="U205" s="224">
        <v>0</v>
      </c>
      <c r="V205" s="224">
        <f>ROUND(E205*U205,2)</f>
        <v>0</v>
      </c>
      <c r="W205" s="224"/>
      <c r="X205" s="224" t="s">
        <v>238</v>
      </c>
      <c r="Y205" s="224" t="s">
        <v>210</v>
      </c>
      <c r="Z205" s="214"/>
      <c r="AA205" s="214"/>
      <c r="AB205" s="214"/>
      <c r="AC205" s="214"/>
      <c r="AD205" s="214"/>
      <c r="AE205" s="214"/>
      <c r="AF205" s="214"/>
      <c r="AG205" s="214" t="s">
        <v>239</v>
      </c>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2" x14ac:dyDescent="0.2">
      <c r="A206" s="221"/>
      <c r="B206" s="222"/>
      <c r="C206" s="249" t="s">
        <v>391</v>
      </c>
      <c r="D206" s="225"/>
      <c r="E206" s="226"/>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222</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49" t="s">
        <v>640</v>
      </c>
      <c r="D207" s="225"/>
      <c r="E207" s="226"/>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222</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3" x14ac:dyDescent="0.2">
      <c r="A208" s="221"/>
      <c r="B208" s="222"/>
      <c r="C208" s="249" t="s">
        <v>1038</v>
      </c>
      <c r="D208" s="225"/>
      <c r="E208" s="226"/>
      <c r="F208" s="224"/>
      <c r="G208" s="224"/>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222</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3" x14ac:dyDescent="0.2">
      <c r="A209" s="221"/>
      <c r="B209" s="222"/>
      <c r="C209" s="249" t="s">
        <v>361</v>
      </c>
      <c r="D209" s="225"/>
      <c r="E209" s="226"/>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222</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49" t="s">
        <v>395</v>
      </c>
      <c r="D210" s="225"/>
      <c r="E210" s="226"/>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222</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21"/>
      <c r="B211" s="222"/>
      <c r="C211" s="249" t="s">
        <v>360</v>
      </c>
      <c r="D211" s="225"/>
      <c r="E211" s="226"/>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222</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49" t="s">
        <v>394</v>
      </c>
      <c r="D212" s="225"/>
      <c r="E212" s="226"/>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222</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49" t="s">
        <v>359</v>
      </c>
      <c r="D213" s="225"/>
      <c r="E213" s="226"/>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222</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3" x14ac:dyDescent="0.2">
      <c r="A214" s="221"/>
      <c r="B214" s="222"/>
      <c r="C214" s="249" t="s">
        <v>393</v>
      </c>
      <c r="D214" s="225"/>
      <c r="E214" s="226"/>
      <c r="F214" s="224"/>
      <c r="G214" s="224"/>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222</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
      <c r="A215" s="221"/>
      <c r="B215" s="222"/>
      <c r="C215" s="249" t="s">
        <v>362</v>
      </c>
      <c r="D215" s="225"/>
      <c r="E215" s="226"/>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222</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49" t="s">
        <v>396</v>
      </c>
      <c r="D216" s="225"/>
      <c r="E216" s="226"/>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222</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x14ac:dyDescent="0.2">
      <c r="A217" s="221"/>
      <c r="B217" s="222"/>
      <c r="C217" s="249" t="s">
        <v>363</v>
      </c>
      <c r="D217" s="225"/>
      <c r="E217" s="226"/>
      <c r="F217" s="224"/>
      <c r="G217" s="224"/>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222</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3" x14ac:dyDescent="0.2">
      <c r="A218" s="221"/>
      <c r="B218" s="222"/>
      <c r="C218" s="249" t="s">
        <v>678</v>
      </c>
      <c r="D218" s="225"/>
      <c r="E218" s="226"/>
      <c r="F218" s="224"/>
      <c r="G218" s="224"/>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222</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49" t="s">
        <v>643</v>
      </c>
      <c r="D219" s="225"/>
      <c r="E219" s="226"/>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222</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49" t="s">
        <v>910</v>
      </c>
      <c r="D220" s="225"/>
      <c r="E220" s="226"/>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222</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21"/>
      <c r="B221" s="222"/>
      <c r="C221" s="249" t="s">
        <v>643</v>
      </c>
      <c r="D221" s="225"/>
      <c r="E221" s="226"/>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222</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49" t="s">
        <v>911</v>
      </c>
      <c r="D222" s="225"/>
      <c r="E222" s="226"/>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222</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49" t="s">
        <v>367</v>
      </c>
      <c r="D223" s="225"/>
      <c r="E223" s="226"/>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222</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49" t="s">
        <v>680</v>
      </c>
      <c r="D224" s="225"/>
      <c r="E224" s="226"/>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222</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49" t="s">
        <v>647</v>
      </c>
      <c r="D225" s="225"/>
      <c r="E225" s="226"/>
      <c r="F225" s="224"/>
      <c r="G225" s="224"/>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222</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49" t="s">
        <v>912</v>
      </c>
      <c r="D226" s="225"/>
      <c r="E226" s="226"/>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222</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49" t="s">
        <v>649</v>
      </c>
      <c r="D227" s="225"/>
      <c r="E227" s="226"/>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222</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49" t="s">
        <v>913</v>
      </c>
      <c r="D228" s="225"/>
      <c r="E228" s="226"/>
      <c r="F228" s="224"/>
      <c r="G228" s="22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222</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49" t="s">
        <v>367</v>
      </c>
      <c r="D229" s="225"/>
      <c r="E229" s="226"/>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222</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49" t="s">
        <v>400</v>
      </c>
      <c r="D230" s="225"/>
      <c r="E230" s="226"/>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222</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49" t="s">
        <v>370</v>
      </c>
      <c r="D231" s="225"/>
      <c r="E231" s="226"/>
      <c r="F231" s="224"/>
      <c r="G231" s="224"/>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222</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21"/>
      <c r="B232" s="222"/>
      <c r="C232" s="249" t="s">
        <v>403</v>
      </c>
      <c r="D232" s="225"/>
      <c r="E232" s="226"/>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222</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49" t="s">
        <v>1039</v>
      </c>
      <c r="D233" s="225"/>
      <c r="E233" s="226">
        <v>371.54</v>
      </c>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222</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1" x14ac:dyDescent="0.2">
      <c r="A234" s="235">
        <v>16</v>
      </c>
      <c r="B234" s="236" t="s">
        <v>447</v>
      </c>
      <c r="C234" s="246" t="s">
        <v>448</v>
      </c>
      <c r="D234" s="237" t="s">
        <v>318</v>
      </c>
      <c r="E234" s="238">
        <v>408.68900000000002</v>
      </c>
      <c r="F234" s="239"/>
      <c r="G234" s="240">
        <f>ROUND(E234*F234,2)</f>
        <v>0</v>
      </c>
      <c r="H234" s="239"/>
      <c r="I234" s="240">
        <f>ROUND(E234*H234,2)</f>
        <v>0</v>
      </c>
      <c r="J234" s="239"/>
      <c r="K234" s="240">
        <f>ROUND(E234*J234,2)</f>
        <v>0</v>
      </c>
      <c r="L234" s="240">
        <v>12</v>
      </c>
      <c r="M234" s="240">
        <f>G234*(1+L234/100)</f>
        <v>0</v>
      </c>
      <c r="N234" s="238">
        <v>4.0000000000000003E-5</v>
      </c>
      <c r="O234" s="238">
        <f>ROUND(E234*N234,2)</f>
        <v>0.02</v>
      </c>
      <c r="P234" s="238">
        <v>0</v>
      </c>
      <c r="Q234" s="238">
        <f>ROUND(E234*P234,2)</f>
        <v>0</v>
      </c>
      <c r="R234" s="240"/>
      <c r="S234" s="240" t="s">
        <v>236</v>
      </c>
      <c r="T234" s="241" t="s">
        <v>237</v>
      </c>
      <c r="U234" s="224">
        <v>0</v>
      </c>
      <c r="V234" s="224">
        <f>ROUND(E234*U234,2)</f>
        <v>0</v>
      </c>
      <c r="W234" s="224"/>
      <c r="X234" s="224" t="s">
        <v>408</v>
      </c>
      <c r="Y234" s="224" t="s">
        <v>210</v>
      </c>
      <c r="Z234" s="214"/>
      <c r="AA234" s="214"/>
      <c r="AB234" s="214"/>
      <c r="AC234" s="214"/>
      <c r="AD234" s="214"/>
      <c r="AE234" s="214"/>
      <c r="AF234" s="214"/>
      <c r="AG234" s="214" t="s">
        <v>409</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2" x14ac:dyDescent="0.2">
      <c r="A235" s="221"/>
      <c r="B235" s="222"/>
      <c r="C235" s="249" t="s">
        <v>1040</v>
      </c>
      <c r="D235" s="225"/>
      <c r="E235" s="226"/>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222</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49" t="s">
        <v>1041</v>
      </c>
      <c r="D236" s="225"/>
      <c r="E236" s="226">
        <v>408.69</v>
      </c>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222</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ht="22.5" outlineLevel="1" x14ac:dyDescent="0.2">
      <c r="A237" s="235">
        <v>17</v>
      </c>
      <c r="B237" s="236" t="s">
        <v>449</v>
      </c>
      <c r="C237" s="246" t="s">
        <v>450</v>
      </c>
      <c r="D237" s="237" t="s">
        <v>235</v>
      </c>
      <c r="E237" s="238">
        <v>214.23500000000001</v>
      </c>
      <c r="F237" s="239"/>
      <c r="G237" s="240">
        <f>ROUND(E237*F237,2)</f>
        <v>0</v>
      </c>
      <c r="H237" s="239"/>
      <c r="I237" s="240">
        <f>ROUND(E237*H237,2)</f>
        <v>0</v>
      </c>
      <c r="J237" s="239"/>
      <c r="K237" s="240">
        <f>ROUND(E237*J237,2)</f>
        <v>0</v>
      </c>
      <c r="L237" s="240">
        <v>12</v>
      </c>
      <c r="M237" s="240">
        <f>G237*(1+L237/100)</f>
        <v>0</v>
      </c>
      <c r="N237" s="238">
        <v>0</v>
      </c>
      <c r="O237" s="238">
        <f>ROUND(E237*N237,2)</f>
        <v>0</v>
      </c>
      <c r="P237" s="238">
        <v>1.0000000000000001E-5</v>
      </c>
      <c r="Q237" s="238">
        <f>ROUND(E237*P237,2)</f>
        <v>0</v>
      </c>
      <c r="R237" s="240"/>
      <c r="S237" s="240" t="s">
        <v>236</v>
      </c>
      <c r="T237" s="241" t="s">
        <v>237</v>
      </c>
      <c r="U237" s="224">
        <v>0</v>
      </c>
      <c r="V237" s="224">
        <f>ROUND(E237*U237,2)</f>
        <v>0</v>
      </c>
      <c r="W237" s="224"/>
      <c r="X237" s="224" t="s">
        <v>238</v>
      </c>
      <c r="Y237" s="224" t="s">
        <v>210</v>
      </c>
      <c r="Z237" s="214"/>
      <c r="AA237" s="214"/>
      <c r="AB237" s="214"/>
      <c r="AC237" s="214"/>
      <c r="AD237" s="214"/>
      <c r="AE237" s="214"/>
      <c r="AF237" s="214"/>
      <c r="AG237" s="214" t="s">
        <v>239</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2" x14ac:dyDescent="0.2">
      <c r="A238" s="221"/>
      <c r="B238" s="222"/>
      <c r="C238" s="249" t="s">
        <v>357</v>
      </c>
      <c r="D238" s="225"/>
      <c r="E238" s="226"/>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222</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49" t="s">
        <v>640</v>
      </c>
      <c r="D239" s="225"/>
      <c r="E239" s="226"/>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222</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49" t="s">
        <v>1021</v>
      </c>
      <c r="D240" s="225"/>
      <c r="E240" s="226"/>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222</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49" t="s">
        <v>361</v>
      </c>
      <c r="D241" s="225"/>
      <c r="E241" s="226"/>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222</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49" t="s">
        <v>254</v>
      </c>
      <c r="D242" s="225"/>
      <c r="E242" s="226"/>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222</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x14ac:dyDescent="0.2">
      <c r="A243" s="221"/>
      <c r="B243" s="222"/>
      <c r="C243" s="249" t="s">
        <v>360</v>
      </c>
      <c r="D243" s="225"/>
      <c r="E243" s="226"/>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222</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49" t="s">
        <v>252</v>
      </c>
      <c r="D244" s="225"/>
      <c r="E244" s="226"/>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222</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3" x14ac:dyDescent="0.2">
      <c r="A245" s="221"/>
      <c r="B245" s="222"/>
      <c r="C245" s="249" t="s">
        <v>359</v>
      </c>
      <c r="D245" s="225"/>
      <c r="E245" s="226"/>
      <c r="F245" s="224"/>
      <c r="G245" s="224"/>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222</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x14ac:dyDescent="0.2">
      <c r="A246" s="221"/>
      <c r="B246" s="222"/>
      <c r="C246" s="249" t="s">
        <v>250</v>
      </c>
      <c r="D246" s="225"/>
      <c r="E246" s="226"/>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222</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3" x14ac:dyDescent="0.2">
      <c r="A247" s="221"/>
      <c r="B247" s="222"/>
      <c r="C247" s="249" t="s">
        <v>362</v>
      </c>
      <c r="D247" s="225"/>
      <c r="E247" s="226"/>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222</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21"/>
      <c r="B248" s="222"/>
      <c r="C248" s="249" t="s">
        <v>279</v>
      </c>
      <c r="D248" s="225"/>
      <c r="E248" s="226"/>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222</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3" x14ac:dyDescent="0.2">
      <c r="A249" s="221"/>
      <c r="B249" s="222"/>
      <c r="C249" s="249" t="s">
        <v>363</v>
      </c>
      <c r="D249" s="225"/>
      <c r="E249" s="226"/>
      <c r="F249" s="224"/>
      <c r="G249" s="224"/>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222</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21"/>
      <c r="B250" s="222"/>
      <c r="C250" s="249" t="s">
        <v>621</v>
      </c>
      <c r="D250" s="225"/>
      <c r="E250" s="226"/>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222</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49" t="s">
        <v>643</v>
      </c>
      <c r="D251" s="225"/>
      <c r="E251" s="226"/>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222</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3" x14ac:dyDescent="0.2">
      <c r="A252" s="221"/>
      <c r="B252" s="222"/>
      <c r="C252" s="249" t="s">
        <v>895</v>
      </c>
      <c r="D252" s="225"/>
      <c r="E252" s="226"/>
      <c r="F252" s="224"/>
      <c r="G252" s="224"/>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222</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3" x14ac:dyDescent="0.2">
      <c r="A253" s="221"/>
      <c r="B253" s="222"/>
      <c r="C253" s="249" t="s">
        <v>643</v>
      </c>
      <c r="D253" s="225"/>
      <c r="E253" s="226"/>
      <c r="F253" s="224"/>
      <c r="G253" s="224"/>
      <c r="H253" s="224"/>
      <c r="I253" s="224"/>
      <c r="J253" s="224"/>
      <c r="K253" s="224"/>
      <c r="L253" s="224"/>
      <c r="M253" s="224"/>
      <c r="N253" s="223"/>
      <c r="O253" s="223"/>
      <c r="P253" s="223"/>
      <c r="Q253" s="223"/>
      <c r="R253" s="224"/>
      <c r="S253" s="224"/>
      <c r="T253" s="224"/>
      <c r="U253" s="224"/>
      <c r="V253" s="224"/>
      <c r="W253" s="224"/>
      <c r="X253" s="224"/>
      <c r="Y253" s="224"/>
      <c r="Z253" s="214"/>
      <c r="AA253" s="214"/>
      <c r="AB253" s="214"/>
      <c r="AC253" s="214"/>
      <c r="AD253" s="214"/>
      <c r="AE253" s="214"/>
      <c r="AF253" s="214"/>
      <c r="AG253" s="214" t="s">
        <v>222</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3" x14ac:dyDescent="0.2">
      <c r="A254" s="221"/>
      <c r="B254" s="222"/>
      <c r="C254" s="249" t="s">
        <v>896</v>
      </c>
      <c r="D254" s="225"/>
      <c r="E254" s="226"/>
      <c r="F254" s="224"/>
      <c r="G254" s="224"/>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222</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21"/>
      <c r="B255" s="222"/>
      <c r="C255" s="249" t="s">
        <v>367</v>
      </c>
      <c r="D255" s="225"/>
      <c r="E255" s="226"/>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222</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49" t="s">
        <v>625</v>
      </c>
      <c r="D256" s="225"/>
      <c r="E256" s="226"/>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222</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21"/>
      <c r="B257" s="222"/>
      <c r="C257" s="249" t="s">
        <v>647</v>
      </c>
      <c r="D257" s="225"/>
      <c r="E257" s="226"/>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222</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49" t="s">
        <v>874</v>
      </c>
      <c r="D258" s="225"/>
      <c r="E258" s="226"/>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222</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3" x14ac:dyDescent="0.2">
      <c r="A259" s="221"/>
      <c r="B259" s="222"/>
      <c r="C259" s="249" t="s">
        <v>649</v>
      </c>
      <c r="D259" s="225"/>
      <c r="E259" s="226"/>
      <c r="F259" s="224"/>
      <c r="G259" s="224"/>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222</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3" x14ac:dyDescent="0.2">
      <c r="A260" s="221"/>
      <c r="B260" s="222"/>
      <c r="C260" s="249" t="s">
        <v>875</v>
      </c>
      <c r="D260" s="225"/>
      <c r="E260" s="226"/>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222</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49" t="s">
        <v>367</v>
      </c>
      <c r="D261" s="225"/>
      <c r="E261" s="226"/>
      <c r="F261" s="224"/>
      <c r="G261" s="224"/>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222</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3" x14ac:dyDescent="0.2">
      <c r="A262" s="221"/>
      <c r="B262" s="222"/>
      <c r="C262" s="249" t="s">
        <v>273</v>
      </c>
      <c r="D262" s="225"/>
      <c r="E262" s="226"/>
      <c r="F262" s="224"/>
      <c r="G262" s="224"/>
      <c r="H262" s="224"/>
      <c r="I262" s="224"/>
      <c r="J262" s="224"/>
      <c r="K262" s="224"/>
      <c r="L262" s="224"/>
      <c r="M262" s="224"/>
      <c r="N262" s="223"/>
      <c r="O262" s="223"/>
      <c r="P262" s="223"/>
      <c r="Q262" s="223"/>
      <c r="R262" s="224"/>
      <c r="S262" s="224"/>
      <c r="T262" s="224"/>
      <c r="U262" s="224"/>
      <c r="V262" s="224"/>
      <c r="W262" s="224"/>
      <c r="X262" s="224"/>
      <c r="Y262" s="224"/>
      <c r="Z262" s="214"/>
      <c r="AA262" s="214"/>
      <c r="AB262" s="214"/>
      <c r="AC262" s="214"/>
      <c r="AD262" s="214"/>
      <c r="AE262" s="214"/>
      <c r="AF262" s="214"/>
      <c r="AG262" s="214" t="s">
        <v>222</v>
      </c>
      <c r="AH262" s="214">
        <v>0</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3" x14ac:dyDescent="0.2">
      <c r="A263" s="221"/>
      <c r="B263" s="222"/>
      <c r="C263" s="249" t="s">
        <v>370</v>
      </c>
      <c r="D263" s="225"/>
      <c r="E263" s="226"/>
      <c r="F263" s="224"/>
      <c r="G263" s="224"/>
      <c r="H263" s="224"/>
      <c r="I263" s="224"/>
      <c r="J263" s="224"/>
      <c r="K263" s="224"/>
      <c r="L263" s="224"/>
      <c r="M263" s="224"/>
      <c r="N263" s="223"/>
      <c r="O263" s="223"/>
      <c r="P263" s="223"/>
      <c r="Q263" s="223"/>
      <c r="R263" s="224"/>
      <c r="S263" s="224"/>
      <c r="T263" s="224"/>
      <c r="U263" s="224"/>
      <c r="V263" s="224"/>
      <c r="W263" s="224"/>
      <c r="X263" s="224"/>
      <c r="Y263" s="224"/>
      <c r="Z263" s="214"/>
      <c r="AA263" s="214"/>
      <c r="AB263" s="214"/>
      <c r="AC263" s="214"/>
      <c r="AD263" s="214"/>
      <c r="AE263" s="214"/>
      <c r="AF263" s="214"/>
      <c r="AG263" s="214" t="s">
        <v>222</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3" x14ac:dyDescent="0.2">
      <c r="A264" s="221"/>
      <c r="B264" s="222"/>
      <c r="C264" s="249" t="s">
        <v>256</v>
      </c>
      <c r="D264" s="225"/>
      <c r="E264" s="226"/>
      <c r="F264" s="224"/>
      <c r="G264" s="224"/>
      <c r="H264" s="224"/>
      <c r="I264" s="224"/>
      <c r="J264" s="224"/>
      <c r="K264" s="224"/>
      <c r="L264" s="224"/>
      <c r="M264" s="224"/>
      <c r="N264" s="223"/>
      <c r="O264" s="223"/>
      <c r="P264" s="223"/>
      <c r="Q264" s="223"/>
      <c r="R264" s="224"/>
      <c r="S264" s="224"/>
      <c r="T264" s="224"/>
      <c r="U264" s="224"/>
      <c r="V264" s="224"/>
      <c r="W264" s="224"/>
      <c r="X264" s="224"/>
      <c r="Y264" s="224"/>
      <c r="Z264" s="214"/>
      <c r="AA264" s="214"/>
      <c r="AB264" s="214"/>
      <c r="AC264" s="214"/>
      <c r="AD264" s="214"/>
      <c r="AE264" s="214"/>
      <c r="AF264" s="214"/>
      <c r="AG264" s="214" t="s">
        <v>222</v>
      </c>
      <c r="AH264" s="214">
        <v>0</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21"/>
      <c r="B265" s="222"/>
      <c r="C265" s="249" t="s">
        <v>1033</v>
      </c>
      <c r="D265" s="225"/>
      <c r="E265" s="226">
        <v>214.24</v>
      </c>
      <c r="F265" s="224"/>
      <c r="G265" s="224"/>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222</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x14ac:dyDescent="0.2">
      <c r="A266" s="228" t="s">
        <v>202</v>
      </c>
      <c r="B266" s="229" t="s">
        <v>153</v>
      </c>
      <c r="C266" s="245" t="s">
        <v>154</v>
      </c>
      <c r="D266" s="230"/>
      <c r="E266" s="231"/>
      <c r="F266" s="232"/>
      <c r="G266" s="232">
        <f>SUMIF(AG267:AG267,"&lt;&gt;NOR",G267:G267)</f>
        <v>0</v>
      </c>
      <c r="H266" s="232"/>
      <c r="I266" s="232">
        <f>SUM(I267:I267)</f>
        <v>0</v>
      </c>
      <c r="J266" s="232"/>
      <c r="K266" s="232">
        <f>SUM(K267:K267)</f>
        <v>0</v>
      </c>
      <c r="L266" s="232"/>
      <c r="M266" s="232">
        <f>SUM(M267:M267)</f>
        <v>0</v>
      </c>
      <c r="N266" s="231"/>
      <c r="O266" s="231">
        <f>SUM(O267:O267)</f>
        <v>0</v>
      </c>
      <c r="P266" s="231"/>
      <c r="Q266" s="231">
        <f>SUM(Q267:Q267)</f>
        <v>0</v>
      </c>
      <c r="R266" s="232"/>
      <c r="S266" s="232"/>
      <c r="T266" s="233"/>
      <c r="U266" s="227"/>
      <c r="V266" s="227">
        <f>SUM(V267:V267)</f>
        <v>0</v>
      </c>
      <c r="W266" s="227"/>
      <c r="X266" s="227"/>
      <c r="Y266" s="227"/>
      <c r="AG266" t="s">
        <v>203</v>
      </c>
    </row>
    <row r="267" spans="1:60" outlineLevel="1" x14ac:dyDescent="0.2">
      <c r="A267" s="253">
        <v>18</v>
      </c>
      <c r="B267" s="254" t="s">
        <v>451</v>
      </c>
      <c r="C267" s="260" t="s">
        <v>452</v>
      </c>
      <c r="D267" s="255" t="s">
        <v>228</v>
      </c>
      <c r="E267" s="256">
        <v>1</v>
      </c>
      <c r="F267" s="257"/>
      <c r="G267" s="258">
        <f>ROUND(E267*F267,2)</f>
        <v>0</v>
      </c>
      <c r="H267" s="257"/>
      <c r="I267" s="258">
        <f>ROUND(E267*H267,2)</f>
        <v>0</v>
      </c>
      <c r="J267" s="257"/>
      <c r="K267" s="258">
        <f>ROUND(E267*J267,2)</f>
        <v>0</v>
      </c>
      <c r="L267" s="258">
        <v>12</v>
      </c>
      <c r="M267" s="258">
        <f>G267*(1+L267/100)</f>
        <v>0</v>
      </c>
      <c r="N267" s="256">
        <v>0</v>
      </c>
      <c r="O267" s="256">
        <f>ROUND(E267*N267,2)</f>
        <v>0</v>
      </c>
      <c r="P267" s="256">
        <v>0</v>
      </c>
      <c r="Q267" s="256">
        <f>ROUND(E267*P267,2)</f>
        <v>0</v>
      </c>
      <c r="R267" s="258"/>
      <c r="S267" s="258" t="s">
        <v>229</v>
      </c>
      <c r="T267" s="259" t="s">
        <v>208</v>
      </c>
      <c r="U267" s="224">
        <v>0</v>
      </c>
      <c r="V267" s="224">
        <f>ROUND(E267*U267,2)</f>
        <v>0</v>
      </c>
      <c r="W267" s="224"/>
      <c r="X267" s="224" t="s">
        <v>238</v>
      </c>
      <c r="Y267" s="224" t="s">
        <v>210</v>
      </c>
      <c r="Z267" s="214"/>
      <c r="AA267" s="214"/>
      <c r="AB267" s="214"/>
      <c r="AC267" s="214"/>
      <c r="AD267" s="214"/>
      <c r="AE267" s="214"/>
      <c r="AF267" s="214"/>
      <c r="AG267" s="214" t="s">
        <v>239</v>
      </c>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x14ac:dyDescent="0.2">
      <c r="A268" s="228" t="s">
        <v>202</v>
      </c>
      <c r="B268" s="229" t="s">
        <v>156</v>
      </c>
      <c r="C268" s="245" t="s">
        <v>157</v>
      </c>
      <c r="D268" s="230"/>
      <c r="E268" s="231"/>
      <c r="F268" s="232"/>
      <c r="G268" s="232">
        <f>SUMIF(AG269:AG287,"&lt;&gt;NOR",G269:G287)</f>
        <v>0</v>
      </c>
      <c r="H268" s="232"/>
      <c r="I268" s="232">
        <f>SUM(I269:I287)</f>
        <v>0</v>
      </c>
      <c r="J268" s="232"/>
      <c r="K268" s="232">
        <f>SUM(K269:K287)</f>
        <v>0</v>
      </c>
      <c r="L268" s="232"/>
      <c r="M268" s="232">
        <f>SUM(M269:M287)</f>
        <v>0</v>
      </c>
      <c r="N268" s="231"/>
      <c r="O268" s="231">
        <f>SUM(O269:O287)</f>
        <v>0</v>
      </c>
      <c r="P268" s="231"/>
      <c r="Q268" s="231">
        <f>SUM(Q269:Q287)</f>
        <v>0</v>
      </c>
      <c r="R268" s="232"/>
      <c r="S268" s="232"/>
      <c r="T268" s="233"/>
      <c r="U268" s="227"/>
      <c r="V268" s="227">
        <f>SUM(V269:V287)</f>
        <v>0</v>
      </c>
      <c r="W268" s="227"/>
      <c r="X268" s="227"/>
      <c r="Y268" s="227"/>
      <c r="AG268" t="s">
        <v>203</v>
      </c>
    </row>
    <row r="269" spans="1:60" ht="22.5" outlineLevel="1" x14ac:dyDescent="0.2">
      <c r="A269" s="235">
        <v>19</v>
      </c>
      <c r="B269" s="236" t="s">
        <v>453</v>
      </c>
      <c r="C269" s="246" t="s">
        <v>454</v>
      </c>
      <c r="D269" s="237" t="s">
        <v>235</v>
      </c>
      <c r="E269" s="238">
        <v>1289.19</v>
      </c>
      <c r="F269" s="239"/>
      <c r="G269" s="240">
        <f>ROUND(E269*F269,2)</f>
        <v>0</v>
      </c>
      <c r="H269" s="239"/>
      <c r="I269" s="240">
        <f>ROUND(E269*H269,2)</f>
        <v>0</v>
      </c>
      <c r="J269" s="239"/>
      <c r="K269" s="240">
        <f>ROUND(E269*J269,2)</f>
        <v>0</v>
      </c>
      <c r="L269" s="240">
        <v>12</v>
      </c>
      <c r="M269" s="240">
        <f>G269*(1+L269/100)</f>
        <v>0</v>
      </c>
      <c r="N269" s="238">
        <v>0</v>
      </c>
      <c r="O269" s="238">
        <f>ROUND(E269*N269,2)</f>
        <v>0</v>
      </c>
      <c r="P269" s="238">
        <v>0</v>
      </c>
      <c r="Q269" s="238">
        <f>ROUND(E269*P269,2)</f>
        <v>0</v>
      </c>
      <c r="R269" s="240"/>
      <c r="S269" s="240" t="s">
        <v>236</v>
      </c>
      <c r="T269" s="241" t="s">
        <v>237</v>
      </c>
      <c r="U269" s="224">
        <v>0</v>
      </c>
      <c r="V269" s="224">
        <f>ROUND(E269*U269,2)</f>
        <v>0</v>
      </c>
      <c r="W269" s="224"/>
      <c r="X269" s="224" t="s">
        <v>238</v>
      </c>
      <c r="Y269" s="224" t="s">
        <v>210</v>
      </c>
      <c r="Z269" s="214"/>
      <c r="AA269" s="214"/>
      <c r="AB269" s="214"/>
      <c r="AC269" s="214"/>
      <c r="AD269" s="214"/>
      <c r="AE269" s="214"/>
      <c r="AF269" s="214"/>
      <c r="AG269" s="214" t="s">
        <v>239</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2" x14ac:dyDescent="0.2">
      <c r="A270" s="221"/>
      <c r="B270" s="222"/>
      <c r="C270" s="249" t="s">
        <v>455</v>
      </c>
      <c r="D270" s="225"/>
      <c r="E270" s="226"/>
      <c r="F270" s="224"/>
      <c r="G270" s="224"/>
      <c r="H270" s="224"/>
      <c r="I270" s="224"/>
      <c r="J270" s="224"/>
      <c r="K270" s="224"/>
      <c r="L270" s="224"/>
      <c r="M270" s="224"/>
      <c r="N270" s="223"/>
      <c r="O270" s="223"/>
      <c r="P270" s="223"/>
      <c r="Q270" s="223"/>
      <c r="R270" s="224"/>
      <c r="S270" s="224"/>
      <c r="T270" s="224"/>
      <c r="U270" s="224"/>
      <c r="V270" s="224"/>
      <c r="W270" s="224"/>
      <c r="X270" s="224"/>
      <c r="Y270" s="224"/>
      <c r="Z270" s="214"/>
      <c r="AA270" s="214"/>
      <c r="AB270" s="214"/>
      <c r="AC270" s="214"/>
      <c r="AD270" s="214"/>
      <c r="AE270" s="214"/>
      <c r="AF270" s="214"/>
      <c r="AG270" s="214" t="s">
        <v>222</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21"/>
      <c r="B271" s="222"/>
      <c r="C271" s="249" t="s">
        <v>456</v>
      </c>
      <c r="D271" s="225"/>
      <c r="E271" s="226"/>
      <c r="F271" s="224"/>
      <c r="G271" s="224"/>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222</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21"/>
      <c r="B272" s="222"/>
      <c r="C272" s="249" t="s">
        <v>457</v>
      </c>
      <c r="D272" s="225"/>
      <c r="E272" s="226"/>
      <c r="F272" s="224"/>
      <c r="G272" s="224"/>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222</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3" x14ac:dyDescent="0.2">
      <c r="A273" s="221"/>
      <c r="B273" s="222"/>
      <c r="C273" s="249" t="s">
        <v>458</v>
      </c>
      <c r="D273" s="225"/>
      <c r="E273" s="226">
        <v>1289.19</v>
      </c>
      <c r="F273" s="224"/>
      <c r="G273" s="224"/>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222</v>
      </c>
      <c r="AH273" s="214">
        <v>0</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ht="22.5" outlineLevel="1" x14ac:dyDescent="0.2">
      <c r="A274" s="235">
        <v>20</v>
      </c>
      <c r="B274" s="236" t="s">
        <v>459</v>
      </c>
      <c r="C274" s="246" t="s">
        <v>460</v>
      </c>
      <c r="D274" s="237" t="s">
        <v>235</v>
      </c>
      <c r="E274" s="238">
        <v>77351.399999999994</v>
      </c>
      <c r="F274" s="239"/>
      <c r="G274" s="240">
        <f>ROUND(E274*F274,2)</f>
        <v>0</v>
      </c>
      <c r="H274" s="239"/>
      <c r="I274" s="240">
        <f>ROUND(E274*H274,2)</f>
        <v>0</v>
      </c>
      <c r="J274" s="239"/>
      <c r="K274" s="240">
        <f>ROUND(E274*J274,2)</f>
        <v>0</v>
      </c>
      <c r="L274" s="240">
        <v>12</v>
      </c>
      <c r="M274" s="240">
        <f>G274*(1+L274/100)</f>
        <v>0</v>
      </c>
      <c r="N274" s="238">
        <v>0</v>
      </c>
      <c r="O274" s="238">
        <f>ROUND(E274*N274,2)</f>
        <v>0</v>
      </c>
      <c r="P274" s="238">
        <v>0</v>
      </c>
      <c r="Q274" s="238">
        <f>ROUND(E274*P274,2)</f>
        <v>0</v>
      </c>
      <c r="R274" s="240"/>
      <c r="S274" s="240" t="s">
        <v>236</v>
      </c>
      <c r="T274" s="241" t="s">
        <v>237</v>
      </c>
      <c r="U274" s="224">
        <v>0</v>
      </c>
      <c r="V274" s="224">
        <f>ROUND(E274*U274,2)</f>
        <v>0</v>
      </c>
      <c r="W274" s="224"/>
      <c r="X274" s="224" t="s">
        <v>238</v>
      </c>
      <c r="Y274" s="224" t="s">
        <v>210</v>
      </c>
      <c r="Z274" s="214"/>
      <c r="AA274" s="214"/>
      <c r="AB274" s="214"/>
      <c r="AC274" s="214"/>
      <c r="AD274" s="214"/>
      <c r="AE274" s="214"/>
      <c r="AF274" s="214"/>
      <c r="AG274" s="214" t="s">
        <v>239</v>
      </c>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2" x14ac:dyDescent="0.2">
      <c r="A275" s="221"/>
      <c r="B275" s="222"/>
      <c r="C275" s="249" t="s">
        <v>461</v>
      </c>
      <c r="D275" s="225"/>
      <c r="E275" s="226"/>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222</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49" t="s">
        <v>462</v>
      </c>
      <c r="D276" s="225"/>
      <c r="E276" s="226">
        <v>77351.399999999994</v>
      </c>
      <c r="F276" s="224"/>
      <c r="G276" s="224"/>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222</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ht="22.5" outlineLevel="1" x14ac:dyDescent="0.2">
      <c r="A277" s="253">
        <v>21</v>
      </c>
      <c r="B277" s="254" t="s">
        <v>463</v>
      </c>
      <c r="C277" s="260" t="s">
        <v>464</v>
      </c>
      <c r="D277" s="255" t="s">
        <v>235</v>
      </c>
      <c r="E277" s="256">
        <v>1289.19</v>
      </c>
      <c r="F277" s="257"/>
      <c r="G277" s="258">
        <f>ROUND(E277*F277,2)</f>
        <v>0</v>
      </c>
      <c r="H277" s="257"/>
      <c r="I277" s="258">
        <f>ROUND(E277*H277,2)</f>
        <v>0</v>
      </c>
      <c r="J277" s="257"/>
      <c r="K277" s="258">
        <f>ROUND(E277*J277,2)</f>
        <v>0</v>
      </c>
      <c r="L277" s="258">
        <v>12</v>
      </c>
      <c r="M277" s="258">
        <f>G277*(1+L277/100)</f>
        <v>0</v>
      </c>
      <c r="N277" s="256">
        <v>0</v>
      </c>
      <c r="O277" s="256">
        <f>ROUND(E277*N277,2)</f>
        <v>0</v>
      </c>
      <c r="P277" s="256">
        <v>0</v>
      </c>
      <c r="Q277" s="256">
        <f>ROUND(E277*P277,2)</f>
        <v>0</v>
      </c>
      <c r="R277" s="258"/>
      <c r="S277" s="258" t="s">
        <v>236</v>
      </c>
      <c r="T277" s="259" t="s">
        <v>237</v>
      </c>
      <c r="U277" s="224">
        <v>0</v>
      </c>
      <c r="V277" s="224">
        <f>ROUND(E277*U277,2)</f>
        <v>0</v>
      </c>
      <c r="W277" s="224"/>
      <c r="X277" s="224" t="s">
        <v>238</v>
      </c>
      <c r="Y277" s="224" t="s">
        <v>210</v>
      </c>
      <c r="Z277" s="214"/>
      <c r="AA277" s="214"/>
      <c r="AB277" s="214"/>
      <c r="AC277" s="214"/>
      <c r="AD277" s="214"/>
      <c r="AE277" s="214"/>
      <c r="AF277" s="214"/>
      <c r="AG277" s="214" t="s">
        <v>239</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1" x14ac:dyDescent="0.2">
      <c r="A278" s="253">
        <v>22</v>
      </c>
      <c r="B278" s="254" t="s">
        <v>465</v>
      </c>
      <c r="C278" s="260" t="s">
        <v>466</v>
      </c>
      <c r="D278" s="255" t="s">
        <v>235</v>
      </c>
      <c r="E278" s="256">
        <v>1289.19</v>
      </c>
      <c r="F278" s="257"/>
      <c r="G278" s="258">
        <f>ROUND(E278*F278,2)</f>
        <v>0</v>
      </c>
      <c r="H278" s="257"/>
      <c r="I278" s="258">
        <f>ROUND(E278*H278,2)</f>
        <v>0</v>
      </c>
      <c r="J278" s="257"/>
      <c r="K278" s="258">
        <f>ROUND(E278*J278,2)</f>
        <v>0</v>
      </c>
      <c r="L278" s="258">
        <v>12</v>
      </c>
      <c r="M278" s="258">
        <f>G278*(1+L278/100)</f>
        <v>0</v>
      </c>
      <c r="N278" s="256">
        <v>0</v>
      </c>
      <c r="O278" s="256">
        <f>ROUND(E278*N278,2)</f>
        <v>0</v>
      </c>
      <c r="P278" s="256">
        <v>0</v>
      </c>
      <c r="Q278" s="256">
        <f>ROUND(E278*P278,2)</f>
        <v>0</v>
      </c>
      <c r="R278" s="258"/>
      <c r="S278" s="258" t="s">
        <v>236</v>
      </c>
      <c r="T278" s="259" t="s">
        <v>237</v>
      </c>
      <c r="U278" s="224">
        <v>0</v>
      </c>
      <c r="V278" s="224">
        <f>ROUND(E278*U278,2)</f>
        <v>0</v>
      </c>
      <c r="W278" s="224"/>
      <c r="X278" s="224" t="s">
        <v>238</v>
      </c>
      <c r="Y278" s="224" t="s">
        <v>210</v>
      </c>
      <c r="Z278" s="214"/>
      <c r="AA278" s="214"/>
      <c r="AB278" s="214"/>
      <c r="AC278" s="214"/>
      <c r="AD278" s="214"/>
      <c r="AE278" s="214"/>
      <c r="AF278" s="214"/>
      <c r="AG278" s="214" t="s">
        <v>239</v>
      </c>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ht="22.5" outlineLevel="1" x14ac:dyDescent="0.2">
      <c r="A279" s="235">
        <v>23</v>
      </c>
      <c r="B279" s="236" t="s">
        <v>467</v>
      </c>
      <c r="C279" s="246" t="s">
        <v>468</v>
      </c>
      <c r="D279" s="237" t="s">
        <v>235</v>
      </c>
      <c r="E279" s="238">
        <v>77351.399999999994</v>
      </c>
      <c r="F279" s="239"/>
      <c r="G279" s="240">
        <f>ROUND(E279*F279,2)</f>
        <v>0</v>
      </c>
      <c r="H279" s="239"/>
      <c r="I279" s="240">
        <f>ROUND(E279*H279,2)</f>
        <v>0</v>
      </c>
      <c r="J279" s="239"/>
      <c r="K279" s="240">
        <f>ROUND(E279*J279,2)</f>
        <v>0</v>
      </c>
      <c r="L279" s="240">
        <v>12</v>
      </c>
      <c r="M279" s="240">
        <f>G279*(1+L279/100)</f>
        <v>0</v>
      </c>
      <c r="N279" s="238">
        <v>0</v>
      </c>
      <c r="O279" s="238">
        <f>ROUND(E279*N279,2)</f>
        <v>0</v>
      </c>
      <c r="P279" s="238">
        <v>0</v>
      </c>
      <c r="Q279" s="238">
        <f>ROUND(E279*P279,2)</f>
        <v>0</v>
      </c>
      <c r="R279" s="240"/>
      <c r="S279" s="240" t="s">
        <v>236</v>
      </c>
      <c r="T279" s="241" t="s">
        <v>237</v>
      </c>
      <c r="U279" s="224">
        <v>0</v>
      </c>
      <c r="V279" s="224">
        <f>ROUND(E279*U279,2)</f>
        <v>0</v>
      </c>
      <c r="W279" s="224"/>
      <c r="X279" s="224" t="s">
        <v>238</v>
      </c>
      <c r="Y279" s="224" t="s">
        <v>210</v>
      </c>
      <c r="Z279" s="214"/>
      <c r="AA279" s="214"/>
      <c r="AB279" s="214"/>
      <c r="AC279" s="214"/>
      <c r="AD279" s="214"/>
      <c r="AE279" s="214"/>
      <c r="AF279" s="214"/>
      <c r="AG279" s="214" t="s">
        <v>239</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2" x14ac:dyDescent="0.2">
      <c r="A280" s="221"/>
      <c r="B280" s="222"/>
      <c r="C280" s="249" t="s">
        <v>461</v>
      </c>
      <c r="D280" s="225"/>
      <c r="E280" s="226"/>
      <c r="F280" s="224"/>
      <c r="G280" s="224"/>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222</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3" x14ac:dyDescent="0.2">
      <c r="A281" s="221"/>
      <c r="B281" s="222"/>
      <c r="C281" s="249" t="s">
        <v>462</v>
      </c>
      <c r="D281" s="225"/>
      <c r="E281" s="226">
        <v>77351.399999999994</v>
      </c>
      <c r="F281" s="224"/>
      <c r="G281" s="224"/>
      <c r="H281" s="224"/>
      <c r="I281" s="224"/>
      <c r="J281" s="224"/>
      <c r="K281" s="224"/>
      <c r="L281" s="224"/>
      <c r="M281" s="224"/>
      <c r="N281" s="223"/>
      <c r="O281" s="223"/>
      <c r="P281" s="223"/>
      <c r="Q281" s="223"/>
      <c r="R281" s="224"/>
      <c r="S281" s="224"/>
      <c r="T281" s="224"/>
      <c r="U281" s="224"/>
      <c r="V281" s="224"/>
      <c r="W281" s="224"/>
      <c r="X281" s="224"/>
      <c r="Y281" s="224"/>
      <c r="Z281" s="214"/>
      <c r="AA281" s="214"/>
      <c r="AB281" s="214"/>
      <c r="AC281" s="214"/>
      <c r="AD281" s="214"/>
      <c r="AE281" s="214"/>
      <c r="AF281" s="214"/>
      <c r="AG281" s="214" t="s">
        <v>222</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1" x14ac:dyDescent="0.2">
      <c r="A282" s="253">
        <v>24</v>
      </c>
      <c r="B282" s="254" t="s">
        <v>469</v>
      </c>
      <c r="C282" s="260" t="s">
        <v>470</v>
      </c>
      <c r="D282" s="255" t="s">
        <v>235</v>
      </c>
      <c r="E282" s="256">
        <v>1289.19</v>
      </c>
      <c r="F282" s="257"/>
      <c r="G282" s="258">
        <f>ROUND(E282*F282,2)</f>
        <v>0</v>
      </c>
      <c r="H282" s="257"/>
      <c r="I282" s="258">
        <f>ROUND(E282*H282,2)</f>
        <v>0</v>
      </c>
      <c r="J282" s="257"/>
      <c r="K282" s="258">
        <f>ROUND(E282*J282,2)</f>
        <v>0</v>
      </c>
      <c r="L282" s="258">
        <v>12</v>
      </c>
      <c r="M282" s="258">
        <f>G282*(1+L282/100)</f>
        <v>0</v>
      </c>
      <c r="N282" s="256">
        <v>0</v>
      </c>
      <c r="O282" s="256">
        <f>ROUND(E282*N282,2)</f>
        <v>0</v>
      </c>
      <c r="P282" s="256">
        <v>0</v>
      </c>
      <c r="Q282" s="256">
        <f>ROUND(E282*P282,2)</f>
        <v>0</v>
      </c>
      <c r="R282" s="258"/>
      <c r="S282" s="258" t="s">
        <v>236</v>
      </c>
      <c r="T282" s="259" t="s">
        <v>237</v>
      </c>
      <c r="U282" s="224">
        <v>0</v>
      </c>
      <c r="V282" s="224">
        <f>ROUND(E282*U282,2)</f>
        <v>0</v>
      </c>
      <c r="W282" s="224"/>
      <c r="X282" s="224" t="s">
        <v>238</v>
      </c>
      <c r="Y282" s="224" t="s">
        <v>210</v>
      </c>
      <c r="Z282" s="214"/>
      <c r="AA282" s="214"/>
      <c r="AB282" s="214"/>
      <c r="AC282" s="214"/>
      <c r="AD282" s="214"/>
      <c r="AE282" s="214"/>
      <c r="AF282" s="214"/>
      <c r="AG282" s="214" t="s">
        <v>239</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ht="22.5" outlineLevel="1" x14ac:dyDescent="0.2">
      <c r="A283" s="253">
        <v>25</v>
      </c>
      <c r="B283" s="254" t="s">
        <v>471</v>
      </c>
      <c r="C283" s="260" t="s">
        <v>472</v>
      </c>
      <c r="D283" s="255" t="s">
        <v>318</v>
      </c>
      <c r="E283" s="256">
        <v>3</v>
      </c>
      <c r="F283" s="257"/>
      <c r="G283" s="258">
        <f>ROUND(E283*F283,2)</f>
        <v>0</v>
      </c>
      <c r="H283" s="257"/>
      <c r="I283" s="258">
        <f>ROUND(E283*H283,2)</f>
        <v>0</v>
      </c>
      <c r="J283" s="257"/>
      <c r="K283" s="258">
        <f>ROUND(E283*J283,2)</f>
        <v>0</v>
      </c>
      <c r="L283" s="258">
        <v>12</v>
      </c>
      <c r="M283" s="258">
        <f>G283*(1+L283/100)</f>
        <v>0</v>
      </c>
      <c r="N283" s="256">
        <v>0</v>
      </c>
      <c r="O283" s="256">
        <f>ROUND(E283*N283,2)</f>
        <v>0</v>
      </c>
      <c r="P283" s="256">
        <v>0</v>
      </c>
      <c r="Q283" s="256">
        <f>ROUND(E283*P283,2)</f>
        <v>0</v>
      </c>
      <c r="R283" s="258"/>
      <c r="S283" s="258" t="s">
        <v>236</v>
      </c>
      <c r="T283" s="259" t="s">
        <v>237</v>
      </c>
      <c r="U283" s="224">
        <v>0</v>
      </c>
      <c r="V283" s="224">
        <f>ROUND(E283*U283,2)</f>
        <v>0</v>
      </c>
      <c r="W283" s="224"/>
      <c r="X283" s="224" t="s">
        <v>238</v>
      </c>
      <c r="Y283" s="224" t="s">
        <v>210</v>
      </c>
      <c r="Z283" s="214"/>
      <c r="AA283" s="214"/>
      <c r="AB283" s="214"/>
      <c r="AC283" s="214"/>
      <c r="AD283" s="214"/>
      <c r="AE283" s="214"/>
      <c r="AF283" s="214"/>
      <c r="AG283" s="214" t="s">
        <v>239</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ht="22.5" outlineLevel="1" x14ac:dyDescent="0.2">
      <c r="A284" s="235">
        <v>26</v>
      </c>
      <c r="B284" s="236" t="s">
        <v>475</v>
      </c>
      <c r="C284" s="246" t="s">
        <v>476</v>
      </c>
      <c r="D284" s="237" t="s">
        <v>318</v>
      </c>
      <c r="E284" s="238">
        <v>180</v>
      </c>
      <c r="F284" s="239"/>
      <c r="G284" s="240">
        <f>ROUND(E284*F284,2)</f>
        <v>0</v>
      </c>
      <c r="H284" s="239"/>
      <c r="I284" s="240">
        <f>ROUND(E284*H284,2)</f>
        <v>0</v>
      </c>
      <c r="J284" s="239"/>
      <c r="K284" s="240">
        <f>ROUND(E284*J284,2)</f>
        <v>0</v>
      </c>
      <c r="L284" s="240">
        <v>12</v>
      </c>
      <c r="M284" s="240">
        <f>G284*(1+L284/100)</f>
        <v>0</v>
      </c>
      <c r="N284" s="238">
        <v>0</v>
      </c>
      <c r="O284" s="238">
        <f>ROUND(E284*N284,2)</f>
        <v>0</v>
      </c>
      <c r="P284" s="238">
        <v>0</v>
      </c>
      <c r="Q284" s="238">
        <f>ROUND(E284*P284,2)</f>
        <v>0</v>
      </c>
      <c r="R284" s="240"/>
      <c r="S284" s="240" t="s">
        <v>236</v>
      </c>
      <c r="T284" s="241" t="s">
        <v>237</v>
      </c>
      <c r="U284" s="224">
        <v>0</v>
      </c>
      <c r="V284" s="224">
        <f>ROUND(E284*U284,2)</f>
        <v>0</v>
      </c>
      <c r="W284" s="224"/>
      <c r="X284" s="224" t="s">
        <v>238</v>
      </c>
      <c r="Y284" s="224" t="s">
        <v>210</v>
      </c>
      <c r="Z284" s="214"/>
      <c r="AA284" s="214"/>
      <c r="AB284" s="214"/>
      <c r="AC284" s="214"/>
      <c r="AD284" s="214"/>
      <c r="AE284" s="214"/>
      <c r="AF284" s="214"/>
      <c r="AG284" s="214" t="s">
        <v>239</v>
      </c>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2" x14ac:dyDescent="0.2">
      <c r="A285" s="221"/>
      <c r="B285" s="222"/>
      <c r="C285" s="249" t="s">
        <v>477</v>
      </c>
      <c r="D285" s="225"/>
      <c r="E285" s="226"/>
      <c r="F285" s="224"/>
      <c r="G285" s="224"/>
      <c r="H285" s="224"/>
      <c r="I285" s="224"/>
      <c r="J285" s="224"/>
      <c r="K285" s="224"/>
      <c r="L285" s="224"/>
      <c r="M285" s="224"/>
      <c r="N285" s="223"/>
      <c r="O285" s="223"/>
      <c r="P285" s="223"/>
      <c r="Q285" s="223"/>
      <c r="R285" s="224"/>
      <c r="S285" s="224"/>
      <c r="T285" s="224"/>
      <c r="U285" s="224"/>
      <c r="V285" s="224"/>
      <c r="W285" s="224"/>
      <c r="X285" s="224"/>
      <c r="Y285" s="224"/>
      <c r="Z285" s="214"/>
      <c r="AA285" s="214"/>
      <c r="AB285" s="214"/>
      <c r="AC285" s="214"/>
      <c r="AD285" s="214"/>
      <c r="AE285" s="214"/>
      <c r="AF285" s="214"/>
      <c r="AG285" s="214" t="s">
        <v>222</v>
      </c>
      <c r="AH285" s="214">
        <v>0</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x14ac:dyDescent="0.2">
      <c r="A286" s="221"/>
      <c r="B286" s="222"/>
      <c r="C286" s="249" t="s">
        <v>478</v>
      </c>
      <c r="D286" s="225"/>
      <c r="E286" s="226">
        <v>180</v>
      </c>
      <c r="F286" s="224"/>
      <c r="G286" s="22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222</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ht="22.5" outlineLevel="1" x14ac:dyDescent="0.2">
      <c r="A287" s="253">
        <v>27</v>
      </c>
      <c r="B287" s="254" t="s">
        <v>479</v>
      </c>
      <c r="C287" s="260" t="s">
        <v>480</v>
      </c>
      <c r="D287" s="255" t="s">
        <v>318</v>
      </c>
      <c r="E287" s="256">
        <v>3</v>
      </c>
      <c r="F287" s="257"/>
      <c r="G287" s="258">
        <f>ROUND(E287*F287,2)</f>
        <v>0</v>
      </c>
      <c r="H287" s="257"/>
      <c r="I287" s="258">
        <f>ROUND(E287*H287,2)</f>
        <v>0</v>
      </c>
      <c r="J287" s="257"/>
      <c r="K287" s="258">
        <f>ROUND(E287*J287,2)</f>
        <v>0</v>
      </c>
      <c r="L287" s="258">
        <v>12</v>
      </c>
      <c r="M287" s="258">
        <f>G287*(1+L287/100)</f>
        <v>0</v>
      </c>
      <c r="N287" s="256">
        <v>0</v>
      </c>
      <c r="O287" s="256">
        <f>ROUND(E287*N287,2)</f>
        <v>0</v>
      </c>
      <c r="P287" s="256">
        <v>0</v>
      </c>
      <c r="Q287" s="256">
        <f>ROUND(E287*P287,2)</f>
        <v>0</v>
      </c>
      <c r="R287" s="258"/>
      <c r="S287" s="258" t="s">
        <v>236</v>
      </c>
      <c r="T287" s="259" t="s">
        <v>237</v>
      </c>
      <c r="U287" s="224">
        <v>0</v>
      </c>
      <c r="V287" s="224">
        <f>ROUND(E287*U287,2)</f>
        <v>0</v>
      </c>
      <c r="W287" s="224"/>
      <c r="X287" s="224" t="s">
        <v>238</v>
      </c>
      <c r="Y287" s="224" t="s">
        <v>210</v>
      </c>
      <c r="Z287" s="214"/>
      <c r="AA287" s="214"/>
      <c r="AB287" s="214"/>
      <c r="AC287" s="214"/>
      <c r="AD287" s="214"/>
      <c r="AE287" s="214"/>
      <c r="AF287" s="214"/>
      <c r="AG287" s="214" t="s">
        <v>239</v>
      </c>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x14ac:dyDescent="0.2">
      <c r="A288" s="228" t="s">
        <v>202</v>
      </c>
      <c r="B288" s="229" t="s">
        <v>158</v>
      </c>
      <c r="C288" s="245" t="s">
        <v>159</v>
      </c>
      <c r="D288" s="230"/>
      <c r="E288" s="231"/>
      <c r="F288" s="232"/>
      <c r="G288" s="232">
        <f>SUMIF(AG289:AG291,"&lt;&gt;NOR",G289:G291)</f>
        <v>0</v>
      </c>
      <c r="H288" s="232"/>
      <c r="I288" s="232">
        <f>SUM(I289:I291)</f>
        <v>0</v>
      </c>
      <c r="J288" s="232"/>
      <c r="K288" s="232">
        <f>SUM(K289:K291)</f>
        <v>0</v>
      </c>
      <c r="L288" s="232"/>
      <c r="M288" s="232">
        <f>SUM(M289:M291)</f>
        <v>0</v>
      </c>
      <c r="N288" s="231"/>
      <c r="O288" s="231">
        <f>SUM(O289:O291)</f>
        <v>0</v>
      </c>
      <c r="P288" s="231"/>
      <c r="Q288" s="231">
        <f>SUM(Q289:Q291)</f>
        <v>0</v>
      </c>
      <c r="R288" s="232"/>
      <c r="S288" s="232"/>
      <c r="T288" s="233"/>
      <c r="U288" s="227"/>
      <c r="V288" s="227">
        <f>SUM(V289:V291)</f>
        <v>0</v>
      </c>
      <c r="W288" s="227"/>
      <c r="X288" s="227"/>
      <c r="Y288" s="227"/>
      <c r="AG288" t="s">
        <v>203</v>
      </c>
    </row>
    <row r="289" spans="1:60" outlineLevel="1" x14ac:dyDescent="0.2">
      <c r="A289" s="253">
        <v>28</v>
      </c>
      <c r="B289" s="254" t="s">
        <v>313</v>
      </c>
      <c r="C289" s="260" t="s">
        <v>314</v>
      </c>
      <c r="D289" s="255" t="s">
        <v>228</v>
      </c>
      <c r="E289" s="256">
        <v>1</v>
      </c>
      <c r="F289" s="257"/>
      <c r="G289" s="258">
        <f>ROUND(E289*F289,2)</f>
        <v>0</v>
      </c>
      <c r="H289" s="257"/>
      <c r="I289" s="258">
        <f>ROUND(E289*H289,2)</f>
        <v>0</v>
      </c>
      <c r="J289" s="257"/>
      <c r="K289" s="258">
        <f>ROUND(E289*J289,2)</f>
        <v>0</v>
      </c>
      <c r="L289" s="258">
        <v>12</v>
      </c>
      <c r="M289" s="258">
        <f>G289*(1+L289/100)</f>
        <v>0</v>
      </c>
      <c r="N289" s="256">
        <v>0</v>
      </c>
      <c r="O289" s="256">
        <f>ROUND(E289*N289,2)</f>
        <v>0</v>
      </c>
      <c r="P289" s="256">
        <v>0</v>
      </c>
      <c r="Q289" s="256">
        <f>ROUND(E289*P289,2)</f>
        <v>0</v>
      </c>
      <c r="R289" s="258"/>
      <c r="S289" s="258" t="s">
        <v>229</v>
      </c>
      <c r="T289" s="259" t="s">
        <v>208</v>
      </c>
      <c r="U289" s="224">
        <v>0</v>
      </c>
      <c r="V289" s="224">
        <f>ROUND(E289*U289,2)</f>
        <v>0</v>
      </c>
      <c r="W289" s="224"/>
      <c r="X289" s="224" t="s">
        <v>238</v>
      </c>
      <c r="Y289" s="224" t="s">
        <v>210</v>
      </c>
      <c r="Z289" s="214"/>
      <c r="AA289" s="214"/>
      <c r="AB289" s="214"/>
      <c r="AC289" s="214"/>
      <c r="AD289" s="214"/>
      <c r="AE289" s="214"/>
      <c r="AF289" s="214"/>
      <c r="AG289" s="214" t="s">
        <v>315</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1" x14ac:dyDescent="0.2">
      <c r="A290" s="235">
        <v>29</v>
      </c>
      <c r="B290" s="236" t="s">
        <v>481</v>
      </c>
      <c r="C290" s="246" t="s">
        <v>482</v>
      </c>
      <c r="D290" s="237" t="s">
        <v>228</v>
      </c>
      <c r="E290" s="238">
        <v>1</v>
      </c>
      <c r="F290" s="239"/>
      <c r="G290" s="240">
        <f>ROUND(E290*F290,2)</f>
        <v>0</v>
      </c>
      <c r="H290" s="239"/>
      <c r="I290" s="240">
        <f>ROUND(E290*H290,2)</f>
        <v>0</v>
      </c>
      <c r="J290" s="239"/>
      <c r="K290" s="240">
        <f>ROUND(E290*J290,2)</f>
        <v>0</v>
      </c>
      <c r="L290" s="240">
        <v>12</v>
      </c>
      <c r="M290" s="240">
        <f>G290*(1+L290/100)</f>
        <v>0</v>
      </c>
      <c r="N290" s="238">
        <v>0</v>
      </c>
      <c r="O290" s="238">
        <f>ROUND(E290*N290,2)</f>
        <v>0</v>
      </c>
      <c r="P290" s="238">
        <v>0</v>
      </c>
      <c r="Q290" s="238">
        <f>ROUND(E290*P290,2)</f>
        <v>0</v>
      </c>
      <c r="R290" s="240"/>
      <c r="S290" s="240" t="s">
        <v>229</v>
      </c>
      <c r="T290" s="241" t="s">
        <v>208</v>
      </c>
      <c r="U290" s="224">
        <v>0</v>
      </c>
      <c r="V290" s="224">
        <f>ROUND(E290*U290,2)</f>
        <v>0</v>
      </c>
      <c r="W290" s="224"/>
      <c r="X290" s="224" t="s">
        <v>238</v>
      </c>
      <c r="Y290" s="224" t="s">
        <v>210</v>
      </c>
      <c r="Z290" s="214"/>
      <c r="AA290" s="214"/>
      <c r="AB290" s="214"/>
      <c r="AC290" s="214"/>
      <c r="AD290" s="214"/>
      <c r="AE290" s="214"/>
      <c r="AF290" s="214"/>
      <c r="AG290" s="214" t="s">
        <v>315</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2" x14ac:dyDescent="0.2">
      <c r="A291" s="221"/>
      <c r="B291" s="222"/>
      <c r="C291" s="247" t="s">
        <v>483</v>
      </c>
      <c r="D291" s="242"/>
      <c r="E291" s="242"/>
      <c r="F291" s="242"/>
      <c r="G291" s="242"/>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213</v>
      </c>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x14ac:dyDescent="0.2">
      <c r="A292" s="228" t="s">
        <v>202</v>
      </c>
      <c r="B292" s="229" t="s">
        <v>162</v>
      </c>
      <c r="C292" s="245" t="s">
        <v>163</v>
      </c>
      <c r="D292" s="230"/>
      <c r="E292" s="231"/>
      <c r="F292" s="232"/>
      <c r="G292" s="232">
        <f>SUMIF(AG293:AG294,"&lt;&gt;NOR",G293:G294)</f>
        <v>0</v>
      </c>
      <c r="H292" s="232"/>
      <c r="I292" s="232">
        <f>SUM(I293:I294)</f>
        <v>0</v>
      </c>
      <c r="J292" s="232"/>
      <c r="K292" s="232">
        <f>SUM(K293:K294)</f>
        <v>0</v>
      </c>
      <c r="L292" s="232"/>
      <c r="M292" s="232">
        <f>SUM(M293:M294)</f>
        <v>0</v>
      </c>
      <c r="N292" s="231"/>
      <c r="O292" s="231">
        <f>SUM(O293:O294)</f>
        <v>0</v>
      </c>
      <c r="P292" s="231"/>
      <c r="Q292" s="231">
        <f>SUM(Q293:Q294)</f>
        <v>0</v>
      </c>
      <c r="R292" s="232"/>
      <c r="S292" s="232"/>
      <c r="T292" s="233"/>
      <c r="U292" s="227"/>
      <c r="V292" s="227">
        <f>SUM(V293:V294)</f>
        <v>0</v>
      </c>
      <c r="W292" s="227"/>
      <c r="X292" s="227"/>
      <c r="Y292" s="227"/>
      <c r="AG292" t="s">
        <v>203</v>
      </c>
    </row>
    <row r="293" spans="1:60" ht="33.75" outlineLevel="1" x14ac:dyDescent="0.2">
      <c r="A293" s="235">
        <v>30</v>
      </c>
      <c r="B293" s="236" t="s">
        <v>484</v>
      </c>
      <c r="C293" s="246" t="s">
        <v>485</v>
      </c>
      <c r="D293" s="237" t="s">
        <v>347</v>
      </c>
      <c r="E293" s="238">
        <v>8.9179999999999993</v>
      </c>
      <c r="F293" s="239"/>
      <c r="G293" s="240">
        <f>ROUND(E293*F293,2)</f>
        <v>0</v>
      </c>
      <c r="H293" s="239"/>
      <c r="I293" s="240">
        <f>ROUND(E293*H293,2)</f>
        <v>0</v>
      </c>
      <c r="J293" s="239"/>
      <c r="K293" s="240">
        <f>ROUND(E293*J293,2)</f>
        <v>0</v>
      </c>
      <c r="L293" s="240">
        <v>12</v>
      </c>
      <c r="M293" s="240">
        <f>G293*(1+L293/100)</f>
        <v>0</v>
      </c>
      <c r="N293" s="238">
        <v>0</v>
      </c>
      <c r="O293" s="238">
        <f>ROUND(E293*N293,2)</f>
        <v>0</v>
      </c>
      <c r="P293" s="238">
        <v>0</v>
      </c>
      <c r="Q293" s="238">
        <f>ROUND(E293*P293,2)</f>
        <v>0</v>
      </c>
      <c r="R293" s="240"/>
      <c r="S293" s="240" t="s">
        <v>236</v>
      </c>
      <c r="T293" s="241" t="s">
        <v>237</v>
      </c>
      <c r="U293" s="224">
        <v>0</v>
      </c>
      <c r="V293" s="224">
        <f>ROUND(E293*U293,2)</f>
        <v>0</v>
      </c>
      <c r="W293" s="224"/>
      <c r="X293" s="224" t="s">
        <v>238</v>
      </c>
      <c r="Y293" s="224" t="s">
        <v>210</v>
      </c>
      <c r="Z293" s="214"/>
      <c r="AA293" s="214"/>
      <c r="AB293" s="214"/>
      <c r="AC293" s="214"/>
      <c r="AD293" s="214"/>
      <c r="AE293" s="214"/>
      <c r="AF293" s="214"/>
      <c r="AG293" s="214" t="s">
        <v>239</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2" x14ac:dyDescent="0.2">
      <c r="A294" s="221"/>
      <c r="B294" s="222"/>
      <c r="C294" s="247" t="s">
        <v>486</v>
      </c>
      <c r="D294" s="242"/>
      <c r="E294" s="242"/>
      <c r="F294" s="242"/>
      <c r="G294" s="242"/>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213</v>
      </c>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x14ac:dyDescent="0.2">
      <c r="A295" s="228" t="s">
        <v>202</v>
      </c>
      <c r="B295" s="229" t="s">
        <v>170</v>
      </c>
      <c r="C295" s="245" t="s">
        <v>171</v>
      </c>
      <c r="D295" s="230"/>
      <c r="E295" s="231"/>
      <c r="F295" s="232"/>
      <c r="G295" s="232">
        <f>SUMIF(AG296:AG391,"&lt;&gt;NOR",G296:G391)</f>
        <v>0</v>
      </c>
      <c r="H295" s="232"/>
      <c r="I295" s="232">
        <f>SUM(I296:I391)</f>
        <v>0</v>
      </c>
      <c r="J295" s="232"/>
      <c r="K295" s="232">
        <f>SUM(K296:K391)</f>
        <v>0</v>
      </c>
      <c r="L295" s="232"/>
      <c r="M295" s="232">
        <f>SUM(M296:M391)</f>
        <v>0</v>
      </c>
      <c r="N295" s="231"/>
      <c r="O295" s="231">
        <f>SUM(O296:O391)</f>
        <v>0.21</v>
      </c>
      <c r="P295" s="231"/>
      <c r="Q295" s="231">
        <f>SUM(Q296:Q391)</f>
        <v>0.01</v>
      </c>
      <c r="R295" s="232"/>
      <c r="S295" s="232"/>
      <c r="T295" s="233"/>
      <c r="U295" s="227"/>
      <c r="V295" s="227">
        <f>SUM(V296:V391)</f>
        <v>0</v>
      </c>
      <c r="W295" s="227"/>
      <c r="X295" s="227"/>
      <c r="Y295" s="227"/>
      <c r="AG295" t="s">
        <v>203</v>
      </c>
    </row>
    <row r="296" spans="1:60" outlineLevel="1" x14ac:dyDescent="0.2">
      <c r="A296" s="235">
        <v>31</v>
      </c>
      <c r="B296" s="236" t="s">
        <v>487</v>
      </c>
      <c r="C296" s="246" t="s">
        <v>488</v>
      </c>
      <c r="D296" s="237" t="s">
        <v>235</v>
      </c>
      <c r="E296" s="238">
        <v>619.928</v>
      </c>
      <c r="F296" s="239"/>
      <c r="G296" s="240">
        <f>ROUND(E296*F296,2)</f>
        <v>0</v>
      </c>
      <c r="H296" s="239"/>
      <c r="I296" s="240">
        <f>ROUND(E296*H296,2)</f>
        <v>0</v>
      </c>
      <c r="J296" s="239"/>
      <c r="K296" s="240">
        <f>ROUND(E296*J296,2)</f>
        <v>0</v>
      </c>
      <c r="L296" s="240">
        <v>12</v>
      </c>
      <c r="M296" s="240">
        <f>G296*(1+L296/100)</f>
        <v>0</v>
      </c>
      <c r="N296" s="238">
        <v>0</v>
      </c>
      <c r="O296" s="238">
        <f>ROUND(E296*N296,2)</f>
        <v>0</v>
      </c>
      <c r="P296" s="238">
        <v>0</v>
      </c>
      <c r="Q296" s="238">
        <f>ROUND(E296*P296,2)</f>
        <v>0</v>
      </c>
      <c r="R296" s="240"/>
      <c r="S296" s="240" t="s">
        <v>236</v>
      </c>
      <c r="T296" s="241" t="s">
        <v>237</v>
      </c>
      <c r="U296" s="224">
        <v>0</v>
      </c>
      <c r="V296" s="224">
        <f>ROUND(E296*U296,2)</f>
        <v>0</v>
      </c>
      <c r="W296" s="224"/>
      <c r="X296" s="224" t="s">
        <v>238</v>
      </c>
      <c r="Y296" s="224" t="s">
        <v>210</v>
      </c>
      <c r="Z296" s="214"/>
      <c r="AA296" s="214"/>
      <c r="AB296" s="214"/>
      <c r="AC296" s="214"/>
      <c r="AD296" s="214"/>
      <c r="AE296" s="214"/>
      <c r="AF296" s="214"/>
      <c r="AG296" s="214" t="s">
        <v>319</v>
      </c>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2" x14ac:dyDescent="0.2">
      <c r="A297" s="221"/>
      <c r="B297" s="222"/>
      <c r="C297" s="249" t="s">
        <v>489</v>
      </c>
      <c r="D297" s="225"/>
      <c r="E297" s="226"/>
      <c r="F297" s="224"/>
      <c r="G297" s="224"/>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222</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3" x14ac:dyDescent="0.2">
      <c r="A298" s="221"/>
      <c r="B298" s="222"/>
      <c r="C298" s="249" t="s">
        <v>490</v>
      </c>
      <c r="D298" s="225"/>
      <c r="E298" s="226"/>
      <c r="F298" s="224"/>
      <c r="G298" s="224"/>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222</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3" x14ac:dyDescent="0.2">
      <c r="A299" s="221"/>
      <c r="B299" s="222"/>
      <c r="C299" s="249" t="s">
        <v>1045</v>
      </c>
      <c r="D299" s="225"/>
      <c r="E299" s="226"/>
      <c r="F299" s="224"/>
      <c r="G299" s="224"/>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222</v>
      </c>
      <c r="AH299" s="214">
        <v>0</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3" x14ac:dyDescent="0.2">
      <c r="A300" s="221"/>
      <c r="B300" s="222"/>
      <c r="C300" s="249" t="s">
        <v>492</v>
      </c>
      <c r="D300" s="225"/>
      <c r="E300" s="226"/>
      <c r="F300" s="224"/>
      <c r="G300" s="224"/>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222</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3" x14ac:dyDescent="0.2">
      <c r="A301" s="221"/>
      <c r="B301" s="222"/>
      <c r="C301" s="249" t="s">
        <v>1046</v>
      </c>
      <c r="D301" s="225"/>
      <c r="E301" s="226"/>
      <c r="F301" s="224"/>
      <c r="G301" s="224"/>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222</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3" x14ac:dyDescent="0.2">
      <c r="A302" s="221"/>
      <c r="B302" s="222"/>
      <c r="C302" s="249" t="s">
        <v>494</v>
      </c>
      <c r="D302" s="225"/>
      <c r="E302" s="226"/>
      <c r="F302" s="224"/>
      <c r="G302" s="224"/>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222</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3" x14ac:dyDescent="0.2">
      <c r="A303" s="221"/>
      <c r="B303" s="222"/>
      <c r="C303" s="249" t="s">
        <v>1047</v>
      </c>
      <c r="D303" s="225"/>
      <c r="E303" s="226"/>
      <c r="F303" s="224"/>
      <c r="G303" s="224"/>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222</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3" x14ac:dyDescent="0.2">
      <c r="A304" s="221"/>
      <c r="B304" s="222"/>
      <c r="C304" s="249" t="s">
        <v>496</v>
      </c>
      <c r="D304" s="225"/>
      <c r="E304" s="226"/>
      <c r="F304" s="224"/>
      <c r="G304" s="224"/>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222</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3" x14ac:dyDescent="0.2">
      <c r="A305" s="221"/>
      <c r="B305" s="222"/>
      <c r="C305" s="249" t="s">
        <v>1048</v>
      </c>
      <c r="D305" s="225"/>
      <c r="E305" s="226"/>
      <c r="F305" s="224"/>
      <c r="G305" s="224"/>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222</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3" x14ac:dyDescent="0.2">
      <c r="A306" s="221"/>
      <c r="B306" s="222"/>
      <c r="C306" s="249" t="s">
        <v>498</v>
      </c>
      <c r="D306" s="225"/>
      <c r="E306" s="226"/>
      <c r="F306" s="224"/>
      <c r="G306" s="22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222</v>
      </c>
      <c r="AH306" s="214">
        <v>0</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3" x14ac:dyDescent="0.2">
      <c r="A307" s="221"/>
      <c r="B307" s="222"/>
      <c r="C307" s="249" t="s">
        <v>1049</v>
      </c>
      <c r="D307" s="225"/>
      <c r="E307" s="226"/>
      <c r="F307" s="224"/>
      <c r="G307" s="224"/>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222</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21"/>
      <c r="B308" s="222"/>
      <c r="C308" s="249" t="s">
        <v>500</v>
      </c>
      <c r="D308" s="225"/>
      <c r="E308" s="226"/>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222</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49" t="s">
        <v>1050</v>
      </c>
      <c r="D309" s="225"/>
      <c r="E309" s="226"/>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222</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49" t="s">
        <v>502</v>
      </c>
      <c r="D310" s="225"/>
      <c r="E310" s="226"/>
      <c r="F310" s="224"/>
      <c r="G310" s="224"/>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222</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49" t="s">
        <v>1051</v>
      </c>
      <c r="D311" s="225"/>
      <c r="E311" s="226"/>
      <c r="F311" s="224"/>
      <c r="G311" s="224"/>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222</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x14ac:dyDescent="0.2">
      <c r="A312" s="221"/>
      <c r="B312" s="222"/>
      <c r="C312" s="249" t="s">
        <v>504</v>
      </c>
      <c r="D312" s="225"/>
      <c r="E312" s="226"/>
      <c r="F312" s="224"/>
      <c r="G312" s="224"/>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222</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
      <c r="A313" s="221"/>
      <c r="B313" s="222"/>
      <c r="C313" s="249" t="s">
        <v>714</v>
      </c>
      <c r="D313" s="225"/>
      <c r="E313" s="226"/>
      <c r="F313" s="224"/>
      <c r="G313" s="224"/>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222</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49" t="s">
        <v>640</v>
      </c>
      <c r="D314" s="225"/>
      <c r="E314" s="226"/>
      <c r="F314" s="224"/>
      <c r="G314" s="224"/>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222</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x14ac:dyDescent="0.2">
      <c r="A315" s="221"/>
      <c r="B315" s="222"/>
      <c r="C315" s="249" t="s">
        <v>1034</v>
      </c>
      <c r="D315" s="225"/>
      <c r="E315" s="226"/>
      <c r="F315" s="224"/>
      <c r="G315" s="224"/>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222</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3" x14ac:dyDescent="0.2">
      <c r="A316" s="221"/>
      <c r="B316" s="222"/>
      <c r="C316" s="249" t="s">
        <v>361</v>
      </c>
      <c r="D316" s="225"/>
      <c r="E316" s="226"/>
      <c r="F316" s="224"/>
      <c r="G316" s="224"/>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222</v>
      </c>
      <c r="AH316" s="214">
        <v>0</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3" x14ac:dyDescent="0.2">
      <c r="A317" s="221"/>
      <c r="B317" s="222"/>
      <c r="C317" s="249" t="s">
        <v>763</v>
      </c>
      <c r="D317" s="225"/>
      <c r="E317" s="226"/>
      <c r="F317" s="224"/>
      <c r="G317" s="22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222</v>
      </c>
      <c r="AH317" s="214">
        <v>0</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3" x14ac:dyDescent="0.2">
      <c r="A318" s="221"/>
      <c r="B318" s="222"/>
      <c r="C318" s="249" t="s">
        <v>360</v>
      </c>
      <c r="D318" s="225"/>
      <c r="E318" s="226"/>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222</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49" t="s">
        <v>762</v>
      </c>
      <c r="D319" s="225"/>
      <c r="E319" s="226"/>
      <c r="F319" s="224"/>
      <c r="G319" s="224"/>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222</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49" t="s">
        <v>359</v>
      </c>
      <c r="D320" s="225"/>
      <c r="E320" s="226"/>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222</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21"/>
      <c r="B321" s="222"/>
      <c r="C321" s="249" t="s">
        <v>756</v>
      </c>
      <c r="D321" s="225"/>
      <c r="E321" s="226"/>
      <c r="F321" s="224"/>
      <c r="G321" s="224"/>
      <c r="H321" s="224"/>
      <c r="I321" s="224"/>
      <c r="J321" s="224"/>
      <c r="K321" s="224"/>
      <c r="L321" s="224"/>
      <c r="M321" s="224"/>
      <c r="N321" s="223"/>
      <c r="O321" s="223"/>
      <c r="P321" s="223"/>
      <c r="Q321" s="223"/>
      <c r="R321" s="224"/>
      <c r="S321" s="224"/>
      <c r="T321" s="224"/>
      <c r="U321" s="224"/>
      <c r="V321" s="224"/>
      <c r="W321" s="224"/>
      <c r="X321" s="224"/>
      <c r="Y321" s="224"/>
      <c r="Z321" s="214"/>
      <c r="AA321" s="214"/>
      <c r="AB321" s="214"/>
      <c r="AC321" s="214"/>
      <c r="AD321" s="214"/>
      <c r="AE321" s="214"/>
      <c r="AF321" s="214"/>
      <c r="AG321" s="214" t="s">
        <v>222</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49" t="s">
        <v>362</v>
      </c>
      <c r="D322" s="225"/>
      <c r="E322" s="226"/>
      <c r="F322" s="224"/>
      <c r="G322" s="224"/>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222</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3" x14ac:dyDescent="0.2">
      <c r="A323" s="221"/>
      <c r="B323" s="222"/>
      <c r="C323" s="249" t="s">
        <v>288</v>
      </c>
      <c r="D323" s="225"/>
      <c r="E323" s="226"/>
      <c r="F323" s="224"/>
      <c r="G323" s="224"/>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222</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x14ac:dyDescent="0.2">
      <c r="A324" s="221"/>
      <c r="B324" s="222"/>
      <c r="C324" s="249" t="s">
        <v>363</v>
      </c>
      <c r="D324" s="225"/>
      <c r="E324" s="226"/>
      <c r="F324" s="224"/>
      <c r="G324" s="22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222</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49" t="s">
        <v>667</v>
      </c>
      <c r="D325" s="225"/>
      <c r="E325" s="226"/>
      <c r="F325" s="224"/>
      <c r="G325" s="224"/>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222</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x14ac:dyDescent="0.2">
      <c r="A326" s="221"/>
      <c r="B326" s="222"/>
      <c r="C326" s="249" t="s">
        <v>643</v>
      </c>
      <c r="D326" s="225"/>
      <c r="E326" s="226"/>
      <c r="F326" s="224"/>
      <c r="G326" s="224"/>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222</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49" t="s">
        <v>1035</v>
      </c>
      <c r="D327" s="225"/>
      <c r="E327" s="226"/>
      <c r="F327" s="224"/>
      <c r="G327" s="224"/>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222</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x14ac:dyDescent="0.2">
      <c r="A328" s="221"/>
      <c r="B328" s="222"/>
      <c r="C328" s="249" t="s">
        <v>643</v>
      </c>
      <c r="D328" s="225"/>
      <c r="E328" s="226"/>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222</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49" t="s">
        <v>973</v>
      </c>
      <c r="D329" s="225"/>
      <c r="E329" s="226"/>
      <c r="F329" s="224"/>
      <c r="G329" s="224"/>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222</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3" x14ac:dyDescent="0.2">
      <c r="A330" s="221"/>
      <c r="B330" s="222"/>
      <c r="C330" s="249" t="s">
        <v>367</v>
      </c>
      <c r="D330" s="225"/>
      <c r="E330" s="226"/>
      <c r="F330" s="224"/>
      <c r="G330" s="224"/>
      <c r="H330" s="224"/>
      <c r="I330" s="224"/>
      <c r="J330" s="224"/>
      <c r="K330" s="224"/>
      <c r="L330" s="224"/>
      <c r="M330" s="224"/>
      <c r="N330" s="223"/>
      <c r="O330" s="223"/>
      <c r="P330" s="223"/>
      <c r="Q330" s="223"/>
      <c r="R330" s="224"/>
      <c r="S330" s="224"/>
      <c r="T330" s="224"/>
      <c r="U330" s="224"/>
      <c r="V330" s="224"/>
      <c r="W330" s="224"/>
      <c r="X330" s="224"/>
      <c r="Y330" s="224"/>
      <c r="Z330" s="214"/>
      <c r="AA330" s="214"/>
      <c r="AB330" s="214"/>
      <c r="AC330" s="214"/>
      <c r="AD330" s="214"/>
      <c r="AE330" s="214"/>
      <c r="AF330" s="214"/>
      <c r="AG330" s="214" t="s">
        <v>222</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3" x14ac:dyDescent="0.2">
      <c r="A331" s="221"/>
      <c r="B331" s="222"/>
      <c r="C331" s="249" t="s">
        <v>669</v>
      </c>
      <c r="D331" s="225"/>
      <c r="E331" s="226"/>
      <c r="F331" s="224"/>
      <c r="G331" s="224"/>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222</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3" x14ac:dyDescent="0.2">
      <c r="A332" s="221"/>
      <c r="B332" s="222"/>
      <c r="C332" s="249" t="s">
        <v>647</v>
      </c>
      <c r="D332" s="225"/>
      <c r="E332" s="226"/>
      <c r="F332" s="224"/>
      <c r="G332" s="224"/>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222</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49" t="s">
        <v>974</v>
      </c>
      <c r="D333" s="225"/>
      <c r="E333" s="226"/>
      <c r="F333" s="224"/>
      <c r="G333" s="224"/>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222</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3" x14ac:dyDescent="0.2">
      <c r="A334" s="221"/>
      <c r="B334" s="222"/>
      <c r="C334" s="249" t="s">
        <v>649</v>
      </c>
      <c r="D334" s="225"/>
      <c r="E334" s="226"/>
      <c r="F334" s="224"/>
      <c r="G334" s="224"/>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222</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21"/>
      <c r="B335" s="222"/>
      <c r="C335" s="249" t="s">
        <v>1036</v>
      </c>
      <c r="D335" s="225"/>
      <c r="E335" s="226"/>
      <c r="F335" s="224"/>
      <c r="G335" s="224"/>
      <c r="H335" s="224"/>
      <c r="I335" s="224"/>
      <c r="J335" s="224"/>
      <c r="K335" s="224"/>
      <c r="L335" s="224"/>
      <c r="M335" s="224"/>
      <c r="N335" s="223"/>
      <c r="O335" s="223"/>
      <c r="P335" s="223"/>
      <c r="Q335" s="223"/>
      <c r="R335" s="224"/>
      <c r="S335" s="224"/>
      <c r="T335" s="224"/>
      <c r="U335" s="224"/>
      <c r="V335" s="224"/>
      <c r="W335" s="224"/>
      <c r="X335" s="224"/>
      <c r="Y335" s="224"/>
      <c r="Z335" s="214"/>
      <c r="AA335" s="214"/>
      <c r="AB335" s="214"/>
      <c r="AC335" s="214"/>
      <c r="AD335" s="214"/>
      <c r="AE335" s="214"/>
      <c r="AF335" s="214"/>
      <c r="AG335" s="214" t="s">
        <v>222</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49" t="s">
        <v>367</v>
      </c>
      <c r="D336" s="225"/>
      <c r="E336" s="226"/>
      <c r="F336" s="224"/>
      <c r="G336" s="224"/>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222</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49" t="s">
        <v>670</v>
      </c>
      <c r="D337" s="225"/>
      <c r="E337" s="226"/>
      <c r="F337" s="224"/>
      <c r="G337" s="224"/>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222</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3" x14ac:dyDescent="0.2">
      <c r="A338" s="221"/>
      <c r="B338" s="222"/>
      <c r="C338" s="249" t="s">
        <v>370</v>
      </c>
      <c r="D338" s="225"/>
      <c r="E338" s="226"/>
      <c r="F338" s="224"/>
      <c r="G338" s="224"/>
      <c r="H338" s="224"/>
      <c r="I338" s="224"/>
      <c r="J338" s="224"/>
      <c r="K338" s="224"/>
      <c r="L338" s="224"/>
      <c r="M338" s="224"/>
      <c r="N338" s="223"/>
      <c r="O338" s="223"/>
      <c r="P338" s="223"/>
      <c r="Q338" s="223"/>
      <c r="R338" s="224"/>
      <c r="S338" s="224"/>
      <c r="T338" s="224"/>
      <c r="U338" s="224"/>
      <c r="V338" s="224"/>
      <c r="W338" s="224"/>
      <c r="X338" s="224"/>
      <c r="Y338" s="224"/>
      <c r="Z338" s="214"/>
      <c r="AA338" s="214"/>
      <c r="AB338" s="214"/>
      <c r="AC338" s="214"/>
      <c r="AD338" s="214"/>
      <c r="AE338" s="214"/>
      <c r="AF338" s="214"/>
      <c r="AG338" s="214" t="s">
        <v>222</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3" x14ac:dyDescent="0.2">
      <c r="A339" s="221"/>
      <c r="B339" s="222"/>
      <c r="C339" s="249" t="s">
        <v>674</v>
      </c>
      <c r="D339" s="225"/>
      <c r="E339" s="226"/>
      <c r="F339" s="224"/>
      <c r="G339" s="224"/>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222</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49" t="s">
        <v>504</v>
      </c>
      <c r="D340" s="225"/>
      <c r="E340" s="226"/>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222</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49" t="s">
        <v>1052</v>
      </c>
      <c r="D341" s="225"/>
      <c r="E341" s="226">
        <v>619.92999999999995</v>
      </c>
      <c r="F341" s="224"/>
      <c r="G341" s="224"/>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222</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1" x14ac:dyDescent="0.2">
      <c r="A342" s="235">
        <v>32</v>
      </c>
      <c r="B342" s="236" t="s">
        <v>507</v>
      </c>
      <c r="C342" s="246" t="s">
        <v>508</v>
      </c>
      <c r="D342" s="237" t="s">
        <v>235</v>
      </c>
      <c r="E342" s="238">
        <v>466.18</v>
      </c>
      <c r="F342" s="239"/>
      <c r="G342" s="240">
        <f>ROUND(E342*F342,2)</f>
        <v>0</v>
      </c>
      <c r="H342" s="239"/>
      <c r="I342" s="240">
        <f>ROUND(E342*H342,2)</f>
        <v>0</v>
      </c>
      <c r="J342" s="239"/>
      <c r="K342" s="240">
        <f>ROUND(E342*J342,2)</f>
        <v>0</v>
      </c>
      <c r="L342" s="240">
        <v>12</v>
      </c>
      <c r="M342" s="240">
        <f>G342*(1+L342/100)</f>
        <v>0</v>
      </c>
      <c r="N342" s="238">
        <v>0</v>
      </c>
      <c r="O342" s="238">
        <f>ROUND(E342*N342,2)</f>
        <v>0</v>
      </c>
      <c r="P342" s="238">
        <v>3.0000000000000001E-5</v>
      </c>
      <c r="Q342" s="238">
        <f>ROUND(E342*P342,2)</f>
        <v>0.01</v>
      </c>
      <c r="R342" s="240"/>
      <c r="S342" s="240" t="s">
        <v>236</v>
      </c>
      <c r="T342" s="241" t="s">
        <v>237</v>
      </c>
      <c r="U342" s="224">
        <v>0</v>
      </c>
      <c r="V342" s="224">
        <f>ROUND(E342*U342,2)</f>
        <v>0</v>
      </c>
      <c r="W342" s="224"/>
      <c r="X342" s="224" t="s">
        <v>238</v>
      </c>
      <c r="Y342" s="224" t="s">
        <v>210</v>
      </c>
      <c r="Z342" s="214"/>
      <c r="AA342" s="214"/>
      <c r="AB342" s="214"/>
      <c r="AC342" s="214"/>
      <c r="AD342" s="214"/>
      <c r="AE342" s="214"/>
      <c r="AF342" s="214"/>
      <c r="AG342" s="214" t="s">
        <v>319</v>
      </c>
      <c r="AH342" s="214"/>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2" x14ac:dyDescent="0.2">
      <c r="A343" s="221"/>
      <c r="B343" s="222"/>
      <c r="C343" s="249" t="s">
        <v>509</v>
      </c>
      <c r="D343" s="225"/>
      <c r="E343" s="226"/>
      <c r="F343" s="224"/>
      <c r="G343" s="224"/>
      <c r="H343" s="224"/>
      <c r="I343" s="224"/>
      <c r="J343" s="224"/>
      <c r="K343" s="224"/>
      <c r="L343" s="224"/>
      <c r="M343" s="224"/>
      <c r="N343" s="223"/>
      <c r="O343" s="223"/>
      <c r="P343" s="223"/>
      <c r="Q343" s="223"/>
      <c r="R343" s="224"/>
      <c r="S343" s="224"/>
      <c r="T343" s="224"/>
      <c r="U343" s="224"/>
      <c r="V343" s="224"/>
      <c r="W343" s="224"/>
      <c r="X343" s="224"/>
      <c r="Y343" s="224"/>
      <c r="Z343" s="214"/>
      <c r="AA343" s="214"/>
      <c r="AB343" s="214"/>
      <c r="AC343" s="214"/>
      <c r="AD343" s="214"/>
      <c r="AE343" s="214"/>
      <c r="AF343" s="214"/>
      <c r="AG343" s="214" t="s">
        <v>222</v>
      </c>
      <c r="AH343" s="214">
        <v>0</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3" x14ac:dyDescent="0.2">
      <c r="A344" s="221"/>
      <c r="B344" s="222"/>
      <c r="C344" s="249" t="s">
        <v>490</v>
      </c>
      <c r="D344" s="225"/>
      <c r="E344" s="226"/>
      <c r="F344" s="224"/>
      <c r="G344" s="224"/>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222</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3" x14ac:dyDescent="0.2">
      <c r="A345" s="221"/>
      <c r="B345" s="222"/>
      <c r="C345" s="249" t="s">
        <v>1045</v>
      </c>
      <c r="D345" s="225"/>
      <c r="E345" s="226"/>
      <c r="F345" s="224"/>
      <c r="G345" s="224"/>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222</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3" x14ac:dyDescent="0.2">
      <c r="A346" s="221"/>
      <c r="B346" s="222"/>
      <c r="C346" s="249" t="s">
        <v>492</v>
      </c>
      <c r="D346" s="225"/>
      <c r="E346" s="226"/>
      <c r="F346" s="224"/>
      <c r="G346" s="224"/>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222</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3" x14ac:dyDescent="0.2">
      <c r="A347" s="221"/>
      <c r="B347" s="222"/>
      <c r="C347" s="249" t="s">
        <v>1046</v>
      </c>
      <c r="D347" s="225"/>
      <c r="E347" s="226"/>
      <c r="F347" s="224"/>
      <c r="G347" s="224"/>
      <c r="H347" s="224"/>
      <c r="I347" s="224"/>
      <c r="J347" s="224"/>
      <c r="K347" s="224"/>
      <c r="L347" s="224"/>
      <c r="M347" s="224"/>
      <c r="N347" s="223"/>
      <c r="O347" s="223"/>
      <c r="P347" s="223"/>
      <c r="Q347" s="223"/>
      <c r="R347" s="224"/>
      <c r="S347" s="224"/>
      <c r="T347" s="224"/>
      <c r="U347" s="224"/>
      <c r="V347" s="224"/>
      <c r="W347" s="224"/>
      <c r="X347" s="224"/>
      <c r="Y347" s="224"/>
      <c r="Z347" s="214"/>
      <c r="AA347" s="214"/>
      <c r="AB347" s="214"/>
      <c r="AC347" s="214"/>
      <c r="AD347" s="214"/>
      <c r="AE347" s="214"/>
      <c r="AF347" s="214"/>
      <c r="AG347" s="214" t="s">
        <v>222</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3" x14ac:dyDescent="0.2">
      <c r="A348" s="221"/>
      <c r="B348" s="222"/>
      <c r="C348" s="249" t="s">
        <v>494</v>
      </c>
      <c r="D348" s="225"/>
      <c r="E348" s="226"/>
      <c r="F348" s="224"/>
      <c r="G348" s="224"/>
      <c r="H348" s="224"/>
      <c r="I348" s="224"/>
      <c r="J348" s="224"/>
      <c r="K348" s="224"/>
      <c r="L348" s="224"/>
      <c r="M348" s="224"/>
      <c r="N348" s="223"/>
      <c r="O348" s="223"/>
      <c r="P348" s="223"/>
      <c r="Q348" s="223"/>
      <c r="R348" s="224"/>
      <c r="S348" s="224"/>
      <c r="T348" s="224"/>
      <c r="U348" s="224"/>
      <c r="V348" s="224"/>
      <c r="W348" s="224"/>
      <c r="X348" s="224"/>
      <c r="Y348" s="224"/>
      <c r="Z348" s="214"/>
      <c r="AA348" s="214"/>
      <c r="AB348" s="214"/>
      <c r="AC348" s="214"/>
      <c r="AD348" s="214"/>
      <c r="AE348" s="214"/>
      <c r="AF348" s="214"/>
      <c r="AG348" s="214" t="s">
        <v>222</v>
      </c>
      <c r="AH348" s="214">
        <v>0</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3" x14ac:dyDescent="0.2">
      <c r="A349" s="221"/>
      <c r="B349" s="222"/>
      <c r="C349" s="249" t="s">
        <v>1047</v>
      </c>
      <c r="D349" s="225"/>
      <c r="E349" s="226"/>
      <c r="F349" s="224"/>
      <c r="G349" s="22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222</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3" x14ac:dyDescent="0.2">
      <c r="A350" s="221"/>
      <c r="B350" s="222"/>
      <c r="C350" s="249" t="s">
        <v>496</v>
      </c>
      <c r="D350" s="225"/>
      <c r="E350" s="226"/>
      <c r="F350" s="224"/>
      <c r="G350" s="224"/>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222</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3" x14ac:dyDescent="0.2">
      <c r="A351" s="221"/>
      <c r="B351" s="222"/>
      <c r="C351" s="249" t="s">
        <v>1048</v>
      </c>
      <c r="D351" s="225"/>
      <c r="E351" s="226"/>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222</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3" x14ac:dyDescent="0.2">
      <c r="A352" s="221"/>
      <c r="B352" s="222"/>
      <c r="C352" s="249" t="s">
        <v>498</v>
      </c>
      <c r="D352" s="225"/>
      <c r="E352" s="226"/>
      <c r="F352" s="224"/>
      <c r="G352" s="22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222</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49" t="s">
        <v>1049</v>
      </c>
      <c r="D353" s="225"/>
      <c r="E353" s="226"/>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222</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49" t="s">
        <v>500</v>
      </c>
      <c r="D354" s="225"/>
      <c r="E354" s="226"/>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222</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49" t="s">
        <v>1050</v>
      </c>
      <c r="D355" s="225"/>
      <c r="E355" s="226"/>
      <c r="F355" s="224"/>
      <c r="G355" s="224"/>
      <c r="H355" s="224"/>
      <c r="I355" s="224"/>
      <c r="J355" s="224"/>
      <c r="K355" s="224"/>
      <c r="L355" s="224"/>
      <c r="M355" s="224"/>
      <c r="N355" s="223"/>
      <c r="O355" s="223"/>
      <c r="P355" s="223"/>
      <c r="Q355" s="223"/>
      <c r="R355" s="224"/>
      <c r="S355" s="224"/>
      <c r="T355" s="224"/>
      <c r="U355" s="224"/>
      <c r="V355" s="224"/>
      <c r="W355" s="224"/>
      <c r="X355" s="224"/>
      <c r="Y355" s="224"/>
      <c r="Z355" s="214"/>
      <c r="AA355" s="214"/>
      <c r="AB355" s="214"/>
      <c r="AC355" s="214"/>
      <c r="AD355" s="214"/>
      <c r="AE355" s="214"/>
      <c r="AF355" s="214"/>
      <c r="AG355" s="214" t="s">
        <v>222</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3" x14ac:dyDescent="0.2">
      <c r="A356" s="221"/>
      <c r="B356" s="222"/>
      <c r="C356" s="249" t="s">
        <v>502</v>
      </c>
      <c r="D356" s="225"/>
      <c r="E356" s="226"/>
      <c r="F356" s="224"/>
      <c r="G356" s="224"/>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222</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3" x14ac:dyDescent="0.2">
      <c r="A357" s="221"/>
      <c r="B357" s="222"/>
      <c r="C357" s="249" t="s">
        <v>1051</v>
      </c>
      <c r="D357" s="225"/>
      <c r="E357" s="226"/>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222</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3" x14ac:dyDescent="0.2">
      <c r="A358" s="221"/>
      <c r="B358" s="222"/>
      <c r="C358" s="249" t="s">
        <v>1053</v>
      </c>
      <c r="D358" s="225"/>
      <c r="E358" s="226">
        <v>466.18</v>
      </c>
      <c r="F358" s="224"/>
      <c r="G358" s="224"/>
      <c r="H358" s="224"/>
      <c r="I358" s="224"/>
      <c r="J358" s="224"/>
      <c r="K358" s="224"/>
      <c r="L358" s="224"/>
      <c r="M358" s="224"/>
      <c r="N358" s="223"/>
      <c r="O358" s="223"/>
      <c r="P358" s="223"/>
      <c r="Q358" s="223"/>
      <c r="R358" s="224"/>
      <c r="S358" s="224"/>
      <c r="T358" s="224"/>
      <c r="U358" s="224"/>
      <c r="V358" s="224"/>
      <c r="W358" s="224"/>
      <c r="X358" s="224"/>
      <c r="Y358" s="224"/>
      <c r="Z358" s="214"/>
      <c r="AA358" s="214"/>
      <c r="AB358" s="214"/>
      <c r="AC358" s="214"/>
      <c r="AD358" s="214"/>
      <c r="AE358" s="214"/>
      <c r="AF358" s="214"/>
      <c r="AG358" s="214" t="s">
        <v>222</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1" x14ac:dyDescent="0.2">
      <c r="A359" s="235">
        <v>33</v>
      </c>
      <c r="B359" s="236" t="s">
        <v>518</v>
      </c>
      <c r="C359" s="246" t="s">
        <v>519</v>
      </c>
      <c r="D359" s="237" t="s">
        <v>235</v>
      </c>
      <c r="E359" s="238">
        <v>512.798</v>
      </c>
      <c r="F359" s="239"/>
      <c r="G359" s="240">
        <f>ROUND(E359*F359,2)</f>
        <v>0</v>
      </c>
      <c r="H359" s="239"/>
      <c r="I359" s="240">
        <f>ROUND(E359*H359,2)</f>
        <v>0</v>
      </c>
      <c r="J359" s="239"/>
      <c r="K359" s="240">
        <f>ROUND(E359*J359,2)</f>
        <v>0</v>
      </c>
      <c r="L359" s="240">
        <v>12</v>
      </c>
      <c r="M359" s="240">
        <f>G359*(1+L359/100)</f>
        <v>0</v>
      </c>
      <c r="N359" s="238">
        <v>0</v>
      </c>
      <c r="O359" s="238">
        <f>ROUND(E359*N359,2)</f>
        <v>0</v>
      </c>
      <c r="P359" s="238">
        <v>0</v>
      </c>
      <c r="Q359" s="238">
        <f>ROUND(E359*P359,2)</f>
        <v>0</v>
      </c>
      <c r="R359" s="240"/>
      <c r="S359" s="240" t="s">
        <v>236</v>
      </c>
      <c r="T359" s="241" t="s">
        <v>237</v>
      </c>
      <c r="U359" s="224">
        <v>0</v>
      </c>
      <c r="V359" s="224">
        <f>ROUND(E359*U359,2)</f>
        <v>0</v>
      </c>
      <c r="W359" s="224"/>
      <c r="X359" s="224" t="s">
        <v>408</v>
      </c>
      <c r="Y359" s="224" t="s">
        <v>210</v>
      </c>
      <c r="Z359" s="214"/>
      <c r="AA359" s="214"/>
      <c r="AB359" s="214"/>
      <c r="AC359" s="214"/>
      <c r="AD359" s="214"/>
      <c r="AE359" s="214"/>
      <c r="AF359" s="214"/>
      <c r="AG359" s="214" t="s">
        <v>409</v>
      </c>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2" x14ac:dyDescent="0.2">
      <c r="A360" s="221"/>
      <c r="B360" s="222"/>
      <c r="C360" s="249" t="s">
        <v>1054</v>
      </c>
      <c r="D360" s="225"/>
      <c r="E360" s="226"/>
      <c r="F360" s="224"/>
      <c r="G360" s="224"/>
      <c r="H360" s="224"/>
      <c r="I360" s="224"/>
      <c r="J360" s="224"/>
      <c r="K360" s="224"/>
      <c r="L360" s="224"/>
      <c r="M360" s="224"/>
      <c r="N360" s="223"/>
      <c r="O360" s="223"/>
      <c r="P360" s="223"/>
      <c r="Q360" s="223"/>
      <c r="R360" s="224"/>
      <c r="S360" s="224"/>
      <c r="T360" s="224"/>
      <c r="U360" s="224"/>
      <c r="V360" s="224"/>
      <c r="W360" s="224"/>
      <c r="X360" s="224"/>
      <c r="Y360" s="224"/>
      <c r="Z360" s="214"/>
      <c r="AA360" s="214"/>
      <c r="AB360" s="214"/>
      <c r="AC360" s="214"/>
      <c r="AD360" s="214"/>
      <c r="AE360" s="214"/>
      <c r="AF360" s="214"/>
      <c r="AG360" s="214" t="s">
        <v>222</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3" x14ac:dyDescent="0.2">
      <c r="A361" s="221"/>
      <c r="B361" s="222"/>
      <c r="C361" s="249" t="s">
        <v>1055</v>
      </c>
      <c r="D361" s="225"/>
      <c r="E361" s="226">
        <v>512.79999999999995</v>
      </c>
      <c r="F361" s="224"/>
      <c r="G361" s="224"/>
      <c r="H361" s="224"/>
      <c r="I361" s="224"/>
      <c r="J361" s="224"/>
      <c r="K361" s="224"/>
      <c r="L361" s="224"/>
      <c r="M361" s="224"/>
      <c r="N361" s="223"/>
      <c r="O361" s="223"/>
      <c r="P361" s="223"/>
      <c r="Q361" s="223"/>
      <c r="R361" s="224"/>
      <c r="S361" s="224"/>
      <c r="T361" s="224"/>
      <c r="U361" s="224"/>
      <c r="V361" s="224"/>
      <c r="W361" s="224"/>
      <c r="X361" s="224"/>
      <c r="Y361" s="224"/>
      <c r="Z361" s="214"/>
      <c r="AA361" s="214"/>
      <c r="AB361" s="214"/>
      <c r="AC361" s="214"/>
      <c r="AD361" s="214"/>
      <c r="AE361" s="214"/>
      <c r="AF361" s="214"/>
      <c r="AG361" s="214" t="s">
        <v>222</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ht="22.5" outlineLevel="1" x14ac:dyDescent="0.2">
      <c r="A362" s="235">
        <v>34</v>
      </c>
      <c r="B362" s="236" t="s">
        <v>522</v>
      </c>
      <c r="C362" s="246" t="s">
        <v>523</v>
      </c>
      <c r="D362" s="237" t="s">
        <v>235</v>
      </c>
      <c r="E362" s="238">
        <v>153.74799999999999</v>
      </c>
      <c r="F362" s="239"/>
      <c r="G362" s="240">
        <f>ROUND(E362*F362,2)</f>
        <v>0</v>
      </c>
      <c r="H362" s="239"/>
      <c r="I362" s="240">
        <f>ROUND(E362*H362,2)</f>
        <v>0</v>
      </c>
      <c r="J362" s="239"/>
      <c r="K362" s="240">
        <f>ROUND(E362*J362,2)</f>
        <v>0</v>
      </c>
      <c r="L362" s="240">
        <v>12</v>
      </c>
      <c r="M362" s="240">
        <f>G362*(1+L362/100)</f>
        <v>0</v>
      </c>
      <c r="N362" s="238">
        <v>2.0000000000000001E-4</v>
      </c>
      <c r="O362" s="238">
        <f>ROUND(E362*N362,2)</f>
        <v>0.03</v>
      </c>
      <c r="P362" s="238">
        <v>0</v>
      </c>
      <c r="Q362" s="238">
        <f>ROUND(E362*P362,2)</f>
        <v>0</v>
      </c>
      <c r="R362" s="240"/>
      <c r="S362" s="240" t="s">
        <v>236</v>
      </c>
      <c r="T362" s="241" t="s">
        <v>237</v>
      </c>
      <c r="U362" s="224">
        <v>0</v>
      </c>
      <c r="V362" s="224">
        <f>ROUND(E362*U362,2)</f>
        <v>0</v>
      </c>
      <c r="W362" s="224"/>
      <c r="X362" s="224" t="s">
        <v>238</v>
      </c>
      <c r="Y362" s="224" t="s">
        <v>210</v>
      </c>
      <c r="Z362" s="214"/>
      <c r="AA362" s="214"/>
      <c r="AB362" s="214"/>
      <c r="AC362" s="214"/>
      <c r="AD362" s="214"/>
      <c r="AE362" s="214"/>
      <c r="AF362" s="214"/>
      <c r="AG362" s="214" t="s">
        <v>319</v>
      </c>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2" x14ac:dyDescent="0.2">
      <c r="A363" s="221"/>
      <c r="B363" s="222"/>
      <c r="C363" s="249" t="s">
        <v>524</v>
      </c>
      <c r="D363" s="225"/>
      <c r="E363" s="226"/>
      <c r="F363" s="224"/>
      <c r="G363" s="224"/>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222</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3" x14ac:dyDescent="0.2">
      <c r="A364" s="221"/>
      <c r="B364" s="222"/>
      <c r="C364" s="249" t="s">
        <v>640</v>
      </c>
      <c r="D364" s="225"/>
      <c r="E364" s="226"/>
      <c r="F364" s="224"/>
      <c r="G364" s="224"/>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222</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49" t="s">
        <v>1034</v>
      </c>
      <c r="D365" s="225"/>
      <c r="E365" s="226"/>
      <c r="F365" s="224"/>
      <c r="G365" s="224"/>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222</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3" x14ac:dyDescent="0.2">
      <c r="A366" s="221"/>
      <c r="B366" s="222"/>
      <c r="C366" s="249" t="s">
        <v>361</v>
      </c>
      <c r="D366" s="225"/>
      <c r="E366" s="226"/>
      <c r="F366" s="224"/>
      <c r="G366" s="224"/>
      <c r="H366" s="224"/>
      <c r="I366" s="224"/>
      <c r="J366" s="224"/>
      <c r="K366" s="224"/>
      <c r="L366" s="224"/>
      <c r="M366" s="224"/>
      <c r="N366" s="223"/>
      <c r="O366" s="223"/>
      <c r="P366" s="223"/>
      <c r="Q366" s="223"/>
      <c r="R366" s="224"/>
      <c r="S366" s="224"/>
      <c r="T366" s="224"/>
      <c r="U366" s="224"/>
      <c r="V366" s="224"/>
      <c r="W366" s="224"/>
      <c r="X366" s="224"/>
      <c r="Y366" s="224"/>
      <c r="Z366" s="214"/>
      <c r="AA366" s="214"/>
      <c r="AB366" s="214"/>
      <c r="AC366" s="214"/>
      <c r="AD366" s="214"/>
      <c r="AE366" s="214"/>
      <c r="AF366" s="214"/>
      <c r="AG366" s="214" t="s">
        <v>222</v>
      </c>
      <c r="AH366" s="214">
        <v>0</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3" x14ac:dyDescent="0.2">
      <c r="A367" s="221"/>
      <c r="B367" s="222"/>
      <c r="C367" s="249" t="s">
        <v>1056</v>
      </c>
      <c r="D367" s="225"/>
      <c r="E367" s="226"/>
      <c r="F367" s="224"/>
      <c r="G367" s="22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222</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3" x14ac:dyDescent="0.2">
      <c r="A368" s="221"/>
      <c r="B368" s="222"/>
      <c r="C368" s="249" t="s">
        <v>360</v>
      </c>
      <c r="D368" s="225"/>
      <c r="E368" s="226"/>
      <c r="F368" s="224"/>
      <c r="G368" s="224"/>
      <c r="H368" s="224"/>
      <c r="I368" s="224"/>
      <c r="J368" s="224"/>
      <c r="K368" s="224"/>
      <c r="L368" s="224"/>
      <c r="M368" s="224"/>
      <c r="N368" s="223"/>
      <c r="O368" s="223"/>
      <c r="P368" s="223"/>
      <c r="Q368" s="223"/>
      <c r="R368" s="224"/>
      <c r="S368" s="224"/>
      <c r="T368" s="224"/>
      <c r="U368" s="224"/>
      <c r="V368" s="224"/>
      <c r="W368" s="224"/>
      <c r="X368" s="224"/>
      <c r="Y368" s="224"/>
      <c r="Z368" s="214"/>
      <c r="AA368" s="214"/>
      <c r="AB368" s="214"/>
      <c r="AC368" s="214"/>
      <c r="AD368" s="214"/>
      <c r="AE368" s="214"/>
      <c r="AF368" s="214"/>
      <c r="AG368" s="214" t="s">
        <v>222</v>
      </c>
      <c r="AH368" s="214">
        <v>0</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3" x14ac:dyDescent="0.2">
      <c r="A369" s="221"/>
      <c r="B369" s="222"/>
      <c r="C369" s="249" t="s">
        <v>762</v>
      </c>
      <c r="D369" s="225"/>
      <c r="E369" s="226"/>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222</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49" t="s">
        <v>359</v>
      </c>
      <c r="D370" s="225"/>
      <c r="E370" s="226"/>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222</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x14ac:dyDescent="0.2">
      <c r="A371" s="221"/>
      <c r="B371" s="222"/>
      <c r="C371" s="249" t="s">
        <v>756</v>
      </c>
      <c r="D371" s="225"/>
      <c r="E371" s="226"/>
      <c r="F371" s="224"/>
      <c r="G371" s="224"/>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222</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x14ac:dyDescent="0.2">
      <c r="A372" s="221"/>
      <c r="B372" s="222"/>
      <c r="C372" s="249" t="s">
        <v>362</v>
      </c>
      <c r="D372" s="225"/>
      <c r="E372" s="226"/>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222</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3" x14ac:dyDescent="0.2">
      <c r="A373" s="221"/>
      <c r="B373" s="222"/>
      <c r="C373" s="249" t="s">
        <v>288</v>
      </c>
      <c r="D373" s="225"/>
      <c r="E373" s="226"/>
      <c r="F373" s="224"/>
      <c r="G373" s="224"/>
      <c r="H373" s="224"/>
      <c r="I373" s="224"/>
      <c r="J373" s="224"/>
      <c r="K373" s="224"/>
      <c r="L373" s="224"/>
      <c r="M373" s="224"/>
      <c r="N373" s="223"/>
      <c r="O373" s="223"/>
      <c r="P373" s="223"/>
      <c r="Q373" s="223"/>
      <c r="R373" s="224"/>
      <c r="S373" s="224"/>
      <c r="T373" s="224"/>
      <c r="U373" s="224"/>
      <c r="V373" s="224"/>
      <c r="W373" s="224"/>
      <c r="X373" s="224"/>
      <c r="Y373" s="224"/>
      <c r="Z373" s="214"/>
      <c r="AA373" s="214"/>
      <c r="AB373" s="214"/>
      <c r="AC373" s="214"/>
      <c r="AD373" s="214"/>
      <c r="AE373" s="214"/>
      <c r="AF373" s="214"/>
      <c r="AG373" s="214" t="s">
        <v>222</v>
      </c>
      <c r="AH373" s="214">
        <v>0</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3" x14ac:dyDescent="0.2">
      <c r="A374" s="221"/>
      <c r="B374" s="222"/>
      <c r="C374" s="249" t="s">
        <v>363</v>
      </c>
      <c r="D374" s="225"/>
      <c r="E374" s="226"/>
      <c r="F374" s="224"/>
      <c r="G374" s="224"/>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222</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3" x14ac:dyDescent="0.2">
      <c r="A375" s="221"/>
      <c r="B375" s="222"/>
      <c r="C375" s="249" t="s">
        <v>667</v>
      </c>
      <c r="D375" s="225"/>
      <c r="E375" s="226"/>
      <c r="F375" s="224"/>
      <c r="G375" s="224"/>
      <c r="H375" s="224"/>
      <c r="I375" s="224"/>
      <c r="J375" s="224"/>
      <c r="K375" s="224"/>
      <c r="L375" s="224"/>
      <c r="M375" s="224"/>
      <c r="N375" s="223"/>
      <c r="O375" s="223"/>
      <c r="P375" s="223"/>
      <c r="Q375" s="223"/>
      <c r="R375" s="224"/>
      <c r="S375" s="224"/>
      <c r="T375" s="224"/>
      <c r="U375" s="224"/>
      <c r="V375" s="224"/>
      <c r="W375" s="224"/>
      <c r="X375" s="224"/>
      <c r="Y375" s="224"/>
      <c r="Z375" s="214"/>
      <c r="AA375" s="214"/>
      <c r="AB375" s="214"/>
      <c r="AC375" s="214"/>
      <c r="AD375" s="214"/>
      <c r="AE375" s="214"/>
      <c r="AF375" s="214"/>
      <c r="AG375" s="214" t="s">
        <v>222</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3" x14ac:dyDescent="0.2">
      <c r="A376" s="221"/>
      <c r="B376" s="222"/>
      <c r="C376" s="249" t="s">
        <v>643</v>
      </c>
      <c r="D376" s="225"/>
      <c r="E376" s="226"/>
      <c r="F376" s="224"/>
      <c r="G376" s="224"/>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222</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3" x14ac:dyDescent="0.2">
      <c r="A377" s="221"/>
      <c r="B377" s="222"/>
      <c r="C377" s="249" t="s">
        <v>1035</v>
      </c>
      <c r="D377" s="225"/>
      <c r="E377" s="226"/>
      <c r="F377" s="224"/>
      <c r="G377" s="224"/>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222</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3" x14ac:dyDescent="0.2">
      <c r="A378" s="221"/>
      <c r="B378" s="222"/>
      <c r="C378" s="249" t="s">
        <v>643</v>
      </c>
      <c r="D378" s="225"/>
      <c r="E378" s="226"/>
      <c r="F378" s="224"/>
      <c r="G378" s="224"/>
      <c r="H378" s="224"/>
      <c r="I378" s="224"/>
      <c r="J378" s="224"/>
      <c r="K378" s="224"/>
      <c r="L378" s="224"/>
      <c r="M378" s="224"/>
      <c r="N378" s="223"/>
      <c r="O378" s="223"/>
      <c r="P378" s="223"/>
      <c r="Q378" s="223"/>
      <c r="R378" s="224"/>
      <c r="S378" s="224"/>
      <c r="T378" s="224"/>
      <c r="U378" s="224"/>
      <c r="V378" s="224"/>
      <c r="W378" s="224"/>
      <c r="X378" s="224"/>
      <c r="Y378" s="224"/>
      <c r="Z378" s="214"/>
      <c r="AA378" s="214"/>
      <c r="AB378" s="214"/>
      <c r="AC378" s="214"/>
      <c r="AD378" s="214"/>
      <c r="AE378" s="214"/>
      <c r="AF378" s="214"/>
      <c r="AG378" s="214" t="s">
        <v>222</v>
      </c>
      <c r="AH378" s="214">
        <v>0</v>
      </c>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3" x14ac:dyDescent="0.2">
      <c r="A379" s="221"/>
      <c r="B379" s="222"/>
      <c r="C379" s="249" t="s">
        <v>973</v>
      </c>
      <c r="D379" s="225"/>
      <c r="E379" s="226"/>
      <c r="F379" s="224"/>
      <c r="G379" s="224"/>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222</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3" x14ac:dyDescent="0.2">
      <c r="A380" s="221"/>
      <c r="B380" s="222"/>
      <c r="C380" s="249" t="s">
        <v>367</v>
      </c>
      <c r="D380" s="225"/>
      <c r="E380" s="226"/>
      <c r="F380" s="224"/>
      <c r="G380" s="224"/>
      <c r="H380" s="224"/>
      <c r="I380" s="224"/>
      <c r="J380" s="224"/>
      <c r="K380" s="224"/>
      <c r="L380" s="224"/>
      <c r="M380" s="224"/>
      <c r="N380" s="223"/>
      <c r="O380" s="223"/>
      <c r="P380" s="223"/>
      <c r="Q380" s="223"/>
      <c r="R380" s="224"/>
      <c r="S380" s="224"/>
      <c r="T380" s="224"/>
      <c r="U380" s="224"/>
      <c r="V380" s="224"/>
      <c r="W380" s="224"/>
      <c r="X380" s="224"/>
      <c r="Y380" s="224"/>
      <c r="Z380" s="214"/>
      <c r="AA380" s="214"/>
      <c r="AB380" s="214"/>
      <c r="AC380" s="214"/>
      <c r="AD380" s="214"/>
      <c r="AE380" s="214"/>
      <c r="AF380" s="214"/>
      <c r="AG380" s="214" t="s">
        <v>222</v>
      </c>
      <c r="AH380" s="214">
        <v>0</v>
      </c>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3" x14ac:dyDescent="0.2">
      <c r="A381" s="221"/>
      <c r="B381" s="222"/>
      <c r="C381" s="249" t="s">
        <v>669</v>
      </c>
      <c r="D381" s="225"/>
      <c r="E381" s="226"/>
      <c r="F381" s="224"/>
      <c r="G381" s="224"/>
      <c r="H381" s="224"/>
      <c r="I381" s="224"/>
      <c r="J381" s="224"/>
      <c r="K381" s="224"/>
      <c r="L381" s="224"/>
      <c r="M381" s="224"/>
      <c r="N381" s="223"/>
      <c r="O381" s="223"/>
      <c r="P381" s="223"/>
      <c r="Q381" s="223"/>
      <c r="R381" s="224"/>
      <c r="S381" s="224"/>
      <c r="T381" s="224"/>
      <c r="U381" s="224"/>
      <c r="V381" s="224"/>
      <c r="W381" s="224"/>
      <c r="X381" s="224"/>
      <c r="Y381" s="224"/>
      <c r="Z381" s="214"/>
      <c r="AA381" s="214"/>
      <c r="AB381" s="214"/>
      <c r="AC381" s="214"/>
      <c r="AD381" s="214"/>
      <c r="AE381" s="214"/>
      <c r="AF381" s="214"/>
      <c r="AG381" s="214" t="s">
        <v>222</v>
      </c>
      <c r="AH381" s="214">
        <v>0</v>
      </c>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3" x14ac:dyDescent="0.2">
      <c r="A382" s="221"/>
      <c r="B382" s="222"/>
      <c r="C382" s="249" t="s">
        <v>647</v>
      </c>
      <c r="D382" s="225"/>
      <c r="E382" s="226"/>
      <c r="F382" s="224"/>
      <c r="G382" s="224"/>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222</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49" t="s">
        <v>974</v>
      </c>
      <c r="D383" s="225"/>
      <c r="E383" s="226"/>
      <c r="F383" s="224"/>
      <c r="G383" s="224"/>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222</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3" x14ac:dyDescent="0.2">
      <c r="A384" s="221"/>
      <c r="B384" s="222"/>
      <c r="C384" s="249" t="s">
        <v>649</v>
      </c>
      <c r="D384" s="225"/>
      <c r="E384" s="226"/>
      <c r="F384" s="224"/>
      <c r="G384" s="224"/>
      <c r="H384" s="224"/>
      <c r="I384" s="224"/>
      <c r="J384" s="224"/>
      <c r="K384" s="224"/>
      <c r="L384" s="224"/>
      <c r="M384" s="224"/>
      <c r="N384" s="223"/>
      <c r="O384" s="223"/>
      <c r="P384" s="223"/>
      <c r="Q384" s="223"/>
      <c r="R384" s="224"/>
      <c r="S384" s="224"/>
      <c r="T384" s="224"/>
      <c r="U384" s="224"/>
      <c r="V384" s="224"/>
      <c r="W384" s="224"/>
      <c r="X384" s="224"/>
      <c r="Y384" s="224"/>
      <c r="Z384" s="214"/>
      <c r="AA384" s="214"/>
      <c r="AB384" s="214"/>
      <c r="AC384" s="214"/>
      <c r="AD384" s="214"/>
      <c r="AE384" s="214"/>
      <c r="AF384" s="214"/>
      <c r="AG384" s="214" t="s">
        <v>222</v>
      </c>
      <c r="AH384" s="214">
        <v>0</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3" x14ac:dyDescent="0.2">
      <c r="A385" s="221"/>
      <c r="B385" s="222"/>
      <c r="C385" s="249" t="s">
        <v>1036</v>
      </c>
      <c r="D385" s="225"/>
      <c r="E385" s="226"/>
      <c r="F385" s="224"/>
      <c r="G385" s="224"/>
      <c r="H385" s="224"/>
      <c r="I385" s="224"/>
      <c r="J385" s="224"/>
      <c r="K385" s="224"/>
      <c r="L385" s="224"/>
      <c r="M385" s="224"/>
      <c r="N385" s="223"/>
      <c r="O385" s="223"/>
      <c r="P385" s="223"/>
      <c r="Q385" s="223"/>
      <c r="R385" s="224"/>
      <c r="S385" s="224"/>
      <c r="T385" s="224"/>
      <c r="U385" s="224"/>
      <c r="V385" s="224"/>
      <c r="W385" s="224"/>
      <c r="X385" s="224"/>
      <c r="Y385" s="224"/>
      <c r="Z385" s="214"/>
      <c r="AA385" s="214"/>
      <c r="AB385" s="214"/>
      <c r="AC385" s="214"/>
      <c r="AD385" s="214"/>
      <c r="AE385" s="214"/>
      <c r="AF385" s="214"/>
      <c r="AG385" s="214" t="s">
        <v>222</v>
      </c>
      <c r="AH385" s="214">
        <v>0</v>
      </c>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49" t="s">
        <v>367</v>
      </c>
      <c r="D386" s="225"/>
      <c r="E386" s="226"/>
      <c r="F386" s="224"/>
      <c r="G386" s="224"/>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222</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49" t="s">
        <v>670</v>
      </c>
      <c r="D387" s="225"/>
      <c r="E387" s="226"/>
      <c r="F387" s="224"/>
      <c r="G387" s="224"/>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222</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49" t="s">
        <v>370</v>
      </c>
      <c r="D388" s="225"/>
      <c r="E388" s="226"/>
      <c r="F388" s="224"/>
      <c r="G388" s="224"/>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222</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3" x14ac:dyDescent="0.2">
      <c r="A389" s="221"/>
      <c r="B389" s="222"/>
      <c r="C389" s="249" t="s">
        <v>674</v>
      </c>
      <c r="D389" s="225"/>
      <c r="E389" s="226"/>
      <c r="F389" s="224"/>
      <c r="G389" s="224"/>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222</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3" x14ac:dyDescent="0.2">
      <c r="A390" s="221"/>
      <c r="B390" s="222"/>
      <c r="C390" s="249" t="s">
        <v>1037</v>
      </c>
      <c r="D390" s="225"/>
      <c r="E390" s="226">
        <v>153.75</v>
      </c>
      <c r="F390" s="224"/>
      <c r="G390" s="224"/>
      <c r="H390" s="224"/>
      <c r="I390" s="224"/>
      <c r="J390" s="224"/>
      <c r="K390" s="224"/>
      <c r="L390" s="224"/>
      <c r="M390" s="224"/>
      <c r="N390" s="223"/>
      <c r="O390" s="223"/>
      <c r="P390" s="223"/>
      <c r="Q390" s="223"/>
      <c r="R390" s="224"/>
      <c r="S390" s="224"/>
      <c r="T390" s="224"/>
      <c r="U390" s="224"/>
      <c r="V390" s="224"/>
      <c r="W390" s="224"/>
      <c r="X390" s="224"/>
      <c r="Y390" s="224"/>
      <c r="Z390" s="214"/>
      <c r="AA390" s="214"/>
      <c r="AB390" s="214"/>
      <c r="AC390" s="214"/>
      <c r="AD390" s="214"/>
      <c r="AE390" s="214"/>
      <c r="AF390" s="214"/>
      <c r="AG390" s="214" t="s">
        <v>222</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ht="22.5" outlineLevel="1" x14ac:dyDescent="0.2">
      <c r="A391" s="235">
        <v>35</v>
      </c>
      <c r="B391" s="236" t="s">
        <v>525</v>
      </c>
      <c r="C391" s="246" t="s">
        <v>526</v>
      </c>
      <c r="D391" s="237" t="s">
        <v>235</v>
      </c>
      <c r="E391" s="238">
        <v>619.928</v>
      </c>
      <c r="F391" s="239"/>
      <c r="G391" s="240">
        <f>ROUND(E391*F391,2)</f>
        <v>0</v>
      </c>
      <c r="H391" s="239"/>
      <c r="I391" s="240">
        <f>ROUND(E391*H391,2)</f>
        <v>0</v>
      </c>
      <c r="J391" s="239"/>
      <c r="K391" s="240">
        <f>ROUND(E391*J391,2)</f>
        <v>0</v>
      </c>
      <c r="L391" s="240">
        <v>12</v>
      </c>
      <c r="M391" s="240">
        <f>G391*(1+L391/100)</f>
        <v>0</v>
      </c>
      <c r="N391" s="238">
        <v>2.9E-4</v>
      </c>
      <c r="O391" s="238">
        <f>ROUND(E391*N391,2)</f>
        <v>0.18</v>
      </c>
      <c r="P391" s="238">
        <v>0</v>
      </c>
      <c r="Q391" s="238">
        <f>ROUND(E391*P391,2)</f>
        <v>0</v>
      </c>
      <c r="R391" s="240"/>
      <c r="S391" s="240" t="s">
        <v>236</v>
      </c>
      <c r="T391" s="241" t="s">
        <v>237</v>
      </c>
      <c r="U391" s="224">
        <v>0</v>
      </c>
      <c r="V391" s="224">
        <f>ROUND(E391*U391,2)</f>
        <v>0</v>
      </c>
      <c r="W391" s="224"/>
      <c r="X391" s="224" t="s">
        <v>238</v>
      </c>
      <c r="Y391" s="224" t="s">
        <v>210</v>
      </c>
      <c r="Z391" s="214"/>
      <c r="AA391" s="214"/>
      <c r="AB391" s="214"/>
      <c r="AC391" s="214"/>
      <c r="AD391" s="214"/>
      <c r="AE391" s="214"/>
      <c r="AF391" s="214"/>
      <c r="AG391" s="214" t="s">
        <v>319</v>
      </c>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x14ac:dyDescent="0.2">
      <c r="A392" s="3"/>
      <c r="B392" s="4"/>
      <c r="C392" s="250"/>
      <c r="D392" s="6"/>
      <c r="E392" s="3"/>
      <c r="F392" s="3"/>
      <c r="G392" s="3"/>
      <c r="H392" s="3"/>
      <c r="I392" s="3"/>
      <c r="J392" s="3"/>
      <c r="K392" s="3"/>
      <c r="L392" s="3"/>
      <c r="M392" s="3"/>
      <c r="N392" s="3"/>
      <c r="O392" s="3"/>
      <c r="P392" s="3"/>
      <c r="Q392" s="3"/>
      <c r="R392" s="3"/>
      <c r="S392" s="3"/>
      <c r="T392" s="3"/>
      <c r="U392" s="3"/>
      <c r="V392" s="3"/>
      <c r="W392" s="3"/>
      <c r="X392" s="3"/>
      <c r="Y392" s="3"/>
      <c r="AE392">
        <v>12</v>
      </c>
      <c r="AF392">
        <v>21</v>
      </c>
      <c r="AG392" t="s">
        <v>188</v>
      </c>
    </row>
    <row r="393" spans="1:60" x14ac:dyDescent="0.2">
      <c r="A393" s="217"/>
      <c r="B393" s="218" t="s">
        <v>29</v>
      </c>
      <c r="C393" s="251"/>
      <c r="D393" s="219"/>
      <c r="E393" s="220"/>
      <c r="F393" s="220"/>
      <c r="G393" s="234">
        <f>G8+G101+G266+G268+G288+G292+G295</f>
        <v>0</v>
      </c>
      <c r="H393" s="3"/>
      <c r="I393" s="3"/>
      <c r="J393" s="3"/>
      <c r="K393" s="3"/>
      <c r="L393" s="3"/>
      <c r="M393" s="3"/>
      <c r="N393" s="3"/>
      <c r="O393" s="3"/>
      <c r="P393" s="3"/>
      <c r="Q393" s="3"/>
      <c r="R393" s="3"/>
      <c r="S393" s="3"/>
      <c r="T393" s="3"/>
      <c r="U393" s="3"/>
      <c r="V393" s="3"/>
      <c r="W393" s="3"/>
      <c r="X393" s="3"/>
      <c r="Y393" s="3"/>
      <c r="AE393">
        <f>SUMIF(L7:L391,AE392,G7:G391)</f>
        <v>0</v>
      </c>
      <c r="AF393">
        <f>SUMIF(L7:L391,AF392,G7:G391)</f>
        <v>0</v>
      </c>
      <c r="AG393" t="s">
        <v>230</v>
      </c>
    </row>
    <row r="394" spans="1:60" x14ac:dyDescent="0.2">
      <c r="C394" s="252"/>
      <c r="D394" s="10"/>
      <c r="AG394" t="s">
        <v>231</v>
      </c>
    </row>
    <row r="395" spans="1:60" x14ac:dyDescent="0.2">
      <c r="D395" s="10"/>
    </row>
    <row r="396" spans="1:60" x14ac:dyDescent="0.2">
      <c r="D396" s="10"/>
    </row>
    <row r="397" spans="1:60" x14ac:dyDescent="0.2">
      <c r="D397" s="10"/>
    </row>
    <row r="398" spans="1:60" x14ac:dyDescent="0.2">
      <c r="D398" s="10"/>
    </row>
    <row r="399" spans="1:60" x14ac:dyDescent="0.2">
      <c r="D399" s="10"/>
    </row>
    <row r="400" spans="1:60"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bnI+dKBoUL3bvmm4/LgC6H5IMVbQOPtukfhsO+NaOdI5x23xRY1oTkC72wh+AfTlzXZVZTucCetyjJwaMHcaA==" saltValue="lb68fTsP8bNGC9/OplqTLw==" spinCount="100000" sheet="1" formatRows="0"/>
  <mergeCells count="6">
    <mergeCell ref="A1:G1"/>
    <mergeCell ref="C2:G2"/>
    <mergeCell ref="C3:G3"/>
    <mergeCell ref="C4:G4"/>
    <mergeCell ref="C291:G291"/>
    <mergeCell ref="C294:G29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232</v>
      </c>
      <c r="B1" s="199"/>
      <c r="C1" s="199"/>
      <c r="D1" s="199"/>
      <c r="E1" s="199"/>
      <c r="F1" s="199"/>
      <c r="G1" s="199"/>
      <c r="AG1" t="s">
        <v>175</v>
      </c>
    </row>
    <row r="2" spans="1:60" ht="24.95" customHeight="1" x14ac:dyDescent="0.2">
      <c r="A2" s="200" t="s">
        <v>7</v>
      </c>
      <c r="B2" s="49" t="s">
        <v>43</v>
      </c>
      <c r="C2" s="203" t="s">
        <v>44</v>
      </c>
      <c r="D2" s="201"/>
      <c r="E2" s="201"/>
      <c r="F2" s="201"/>
      <c r="G2" s="202"/>
      <c r="AG2" t="s">
        <v>176</v>
      </c>
    </row>
    <row r="3" spans="1:60" ht="24.95" customHeight="1" x14ac:dyDescent="0.2">
      <c r="A3" s="200" t="s">
        <v>8</v>
      </c>
      <c r="B3" s="49" t="s">
        <v>77</v>
      </c>
      <c r="C3" s="203" t="s">
        <v>78</v>
      </c>
      <c r="D3" s="201"/>
      <c r="E3" s="201"/>
      <c r="F3" s="201"/>
      <c r="G3" s="202"/>
      <c r="AC3" s="178" t="s">
        <v>176</v>
      </c>
      <c r="AG3" t="s">
        <v>178</v>
      </c>
    </row>
    <row r="4" spans="1:60" ht="24.95" customHeight="1" x14ac:dyDescent="0.2">
      <c r="A4" s="204" t="s">
        <v>9</v>
      </c>
      <c r="B4" s="205" t="s">
        <v>62</v>
      </c>
      <c r="C4" s="206" t="s">
        <v>68</v>
      </c>
      <c r="D4" s="207"/>
      <c r="E4" s="207"/>
      <c r="F4" s="207"/>
      <c r="G4" s="208"/>
      <c r="AG4" t="s">
        <v>179</v>
      </c>
    </row>
    <row r="5" spans="1:60" x14ac:dyDescent="0.2">
      <c r="D5" s="10"/>
    </row>
    <row r="6" spans="1:60" ht="38.25" x14ac:dyDescent="0.2">
      <c r="A6" s="210" t="s">
        <v>180</v>
      </c>
      <c r="B6" s="212" t="s">
        <v>181</v>
      </c>
      <c r="C6" s="212" t="s">
        <v>182</v>
      </c>
      <c r="D6" s="211" t="s">
        <v>183</v>
      </c>
      <c r="E6" s="210" t="s">
        <v>184</v>
      </c>
      <c r="F6" s="209" t="s">
        <v>185</v>
      </c>
      <c r="G6" s="210" t="s">
        <v>29</v>
      </c>
      <c r="H6" s="213" t="s">
        <v>30</v>
      </c>
      <c r="I6" s="213" t="s">
        <v>186</v>
      </c>
      <c r="J6" s="213" t="s">
        <v>31</v>
      </c>
      <c r="K6" s="213" t="s">
        <v>187</v>
      </c>
      <c r="L6" s="213" t="s">
        <v>188</v>
      </c>
      <c r="M6" s="213" t="s">
        <v>189</v>
      </c>
      <c r="N6" s="213" t="s">
        <v>190</v>
      </c>
      <c r="O6" s="213" t="s">
        <v>191</v>
      </c>
      <c r="P6" s="213" t="s">
        <v>192</v>
      </c>
      <c r="Q6" s="213" t="s">
        <v>193</v>
      </c>
      <c r="R6" s="213" t="s">
        <v>194</v>
      </c>
      <c r="S6" s="213" t="s">
        <v>195</v>
      </c>
      <c r="T6" s="213" t="s">
        <v>196</v>
      </c>
      <c r="U6" s="213" t="s">
        <v>197</v>
      </c>
      <c r="V6" s="213" t="s">
        <v>198</v>
      </c>
      <c r="W6" s="213" t="s">
        <v>199</v>
      </c>
      <c r="X6" s="213" t="s">
        <v>200</v>
      </c>
      <c r="Y6" s="213" t="s">
        <v>201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202</v>
      </c>
      <c r="B8" s="229" t="s">
        <v>164</v>
      </c>
      <c r="C8" s="245" t="s">
        <v>165</v>
      </c>
      <c r="D8" s="230"/>
      <c r="E8" s="231"/>
      <c r="F8" s="232"/>
      <c r="G8" s="232">
        <f>SUMIF(AG9:AG20,"&lt;&gt;NOR",G9:G20)</f>
        <v>0</v>
      </c>
      <c r="H8" s="232"/>
      <c r="I8" s="232">
        <f>SUM(I9:I20)</f>
        <v>0</v>
      </c>
      <c r="J8" s="232"/>
      <c r="K8" s="232">
        <f>SUM(K9:K20)</f>
        <v>0</v>
      </c>
      <c r="L8" s="232"/>
      <c r="M8" s="232">
        <f>SUM(M9:M20)</f>
        <v>0</v>
      </c>
      <c r="N8" s="231"/>
      <c r="O8" s="231">
        <f>SUM(O9:O20)</f>
        <v>0</v>
      </c>
      <c r="P8" s="231"/>
      <c r="Q8" s="231">
        <f>SUM(Q9:Q20)</f>
        <v>0</v>
      </c>
      <c r="R8" s="232"/>
      <c r="S8" s="232"/>
      <c r="T8" s="233"/>
      <c r="U8" s="227"/>
      <c r="V8" s="227">
        <f>SUM(V9:V20)</f>
        <v>0</v>
      </c>
      <c r="W8" s="227"/>
      <c r="X8" s="227"/>
      <c r="Y8" s="227"/>
      <c r="AG8" t="s">
        <v>203</v>
      </c>
    </row>
    <row r="9" spans="1:60" ht="22.5" outlineLevel="1" x14ac:dyDescent="0.2">
      <c r="A9" s="235">
        <v>1</v>
      </c>
      <c r="B9" s="236" t="s">
        <v>527</v>
      </c>
      <c r="C9" s="246" t="s">
        <v>719</v>
      </c>
      <c r="D9" s="237" t="s">
        <v>318</v>
      </c>
      <c r="E9" s="238">
        <v>96.66</v>
      </c>
      <c r="F9" s="239"/>
      <c r="G9" s="240">
        <f>ROUND(E9*F9,2)</f>
        <v>0</v>
      </c>
      <c r="H9" s="239"/>
      <c r="I9" s="240">
        <f>ROUND(E9*H9,2)</f>
        <v>0</v>
      </c>
      <c r="J9" s="239"/>
      <c r="K9" s="240">
        <f>ROUND(E9*J9,2)</f>
        <v>0</v>
      </c>
      <c r="L9" s="240">
        <v>12</v>
      </c>
      <c r="M9" s="240">
        <f>G9*(1+L9/100)</f>
        <v>0</v>
      </c>
      <c r="N9" s="238">
        <v>0</v>
      </c>
      <c r="O9" s="238">
        <f>ROUND(E9*N9,2)</f>
        <v>0</v>
      </c>
      <c r="P9" s="238">
        <v>0</v>
      </c>
      <c r="Q9" s="238">
        <f>ROUND(E9*P9,2)</f>
        <v>0</v>
      </c>
      <c r="R9" s="240"/>
      <c r="S9" s="240" t="s">
        <v>229</v>
      </c>
      <c r="T9" s="241" t="s">
        <v>208</v>
      </c>
      <c r="U9" s="224">
        <v>0</v>
      </c>
      <c r="V9" s="224">
        <f>ROUND(E9*U9,2)</f>
        <v>0</v>
      </c>
      <c r="W9" s="224"/>
      <c r="X9" s="224" t="s">
        <v>238</v>
      </c>
      <c r="Y9" s="224" t="s">
        <v>210</v>
      </c>
      <c r="Z9" s="214"/>
      <c r="AA9" s="214"/>
      <c r="AB9" s="214"/>
      <c r="AC9" s="214"/>
      <c r="AD9" s="214"/>
      <c r="AE9" s="214"/>
      <c r="AF9" s="214"/>
      <c r="AG9" s="214" t="s">
        <v>319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7" t="s">
        <v>860</v>
      </c>
      <c r="D10" s="242"/>
      <c r="E10" s="242"/>
      <c r="F10" s="242"/>
      <c r="G10" s="242"/>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213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48" t="s">
        <v>861</v>
      </c>
      <c r="D11" s="243"/>
      <c r="E11" s="243"/>
      <c r="F11" s="243"/>
      <c r="G11" s="243"/>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213</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
      <c r="A12" s="221"/>
      <c r="B12" s="222"/>
      <c r="C12" s="249" t="s">
        <v>720</v>
      </c>
      <c r="D12" s="225"/>
      <c r="E12" s="226">
        <v>63</v>
      </c>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49" t="s">
        <v>1057</v>
      </c>
      <c r="D13" s="225"/>
      <c r="E13" s="226">
        <v>13.2</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49" t="s">
        <v>1058</v>
      </c>
      <c r="D14" s="225"/>
      <c r="E14" s="226">
        <v>8.6999999999999993</v>
      </c>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222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49" t="s">
        <v>1008</v>
      </c>
      <c r="D15" s="225"/>
      <c r="E15" s="226">
        <v>8.8800000000000008</v>
      </c>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222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49" t="s">
        <v>534</v>
      </c>
      <c r="D16" s="225"/>
      <c r="E16" s="226">
        <v>2.88</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222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1" x14ac:dyDescent="0.2">
      <c r="A17" s="235">
        <v>2</v>
      </c>
      <c r="B17" s="236" t="s">
        <v>536</v>
      </c>
      <c r="C17" s="246" t="s">
        <v>724</v>
      </c>
      <c r="D17" s="237" t="s">
        <v>318</v>
      </c>
      <c r="E17" s="238">
        <v>12.1</v>
      </c>
      <c r="F17" s="239"/>
      <c r="G17" s="240">
        <f>ROUND(E17*F17,2)</f>
        <v>0</v>
      </c>
      <c r="H17" s="239"/>
      <c r="I17" s="240">
        <f>ROUND(E17*H17,2)</f>
        <v>0</v>
      </c>
      <c r="J17" s="239"/>
      <c r="K17" s="240">
        <f>ROUND(E17*J17,2)</f>
        <v>0</v>
      </c>
      <c r="L17" s="240">
        <v>12</v>
      </c>
      <c r="M17" s="240">
        <f>G17*(1+L17/100)</f>
        <v>0</v>
      </c>
      <c r="N17" s="238">
        <v>0</v>
      </c>
      <c r="O17" s="238">
        <f>ROUND(E17*N17,2)</f>
        <v>0</v>
      </c>
      <c r="P17" s="238">
        <v>0</v>
      </c>
      <c r="Q17" s="238">
        <f>ROUND(E17*P17,2)</f>
        <v>0</v>
      </c>
      <c r="R17" s="240"/>
      <c r="S17" s="240" t="s">
        <v>229</v>
      </c>
      <c r="T17" s="241" t="s">
        <v>208</v>
      </c>
      <c r="U17" s="224">
        <v>0</v>
      </c>
      <c r="V17" s="224">
        <f>ROUND(E17*U17,2)</f>
        <v>0</v>
      </c>
      <c r="W17" s="224"/>
      <c r="X17" s="224" t="s">
        <v>238</v>
      </c>
      <c r="Y17" s="224" t="s">
        <v>210</v>
      </c>
      <c r="Z17" s="214"/>
      <c r="AA17" s="214"/>
      <c r="AB17" s="214"/>
      <c r="AC17" s="214"/>
      <c r="AD17" s="214"/>
      <c r="AE17" s="214"/>
      <c r="AF17" s="214"/>
      <c r="AG17" s="214" t="s">
        <v>319</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47" t="s">
        <v>860</v>
      </c>
      <c r="D18" s="242"/>
      <c r="E18" s="242"/>
      <c r="F18" s="242"/>
      <c r="G18" s="242"/>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213</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48" t="s">
        <v>861</v>
      </c>
      <c r="D19" s="243"/>
      <c r="E19" s="243"/>
      <c r="F19" s="243"/>
      <c r="G19" s="243"/>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213</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2" x14ac:dyDescent="0.2">
      <c r="A20" s="221"/>
      <c r="B20" s="222"/>
      <c r="C20" s="249" t="s">
        <v>538</v>
      </c>
      <c r="D20" s="225"/>
      <c r="E20" s="226">
        <v>12.1</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222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x14ac:dyDescent="0.2">
      <c r="A21" s="228" t="s">
        <v>202</v>
      </c>
      <c r="B21" s="229" t="s">
        <v>166</v>
      </c>
      <c r="C21" s="245" t="s">
        <v>167</v>
      </c>
      <c r="D21" s="230"/>
      <c r="E21" s="231"/>
      <c r="F21" s="232"/>
      <c r="G21" s="232">
        <f>SUMIF(AG22:AG177,"&lt;&gt;NOR",G22:G177)</f>
        <v>0</v>
      </c>
      <c r="H21" s="232"/>
      <c r="I21" s="232">
        <f>SUM(I22:I177)</f>
        <v>0</v>
      </c>
      <c r="J21" s="232"/>
      <c r="K21" s="232">
        <f>SUM(K22:K177)</f>
        <v>0</v>
      </c>
      <c r="L21" s="232"/>
      <c r="M21" s="232">
        <f>SUM(M22:M177)</f>
        <v>0</v>
      </c>
      <c r="N21" s="231"/>
      <c r="O21" s="231">
        <f>SUM(O22:O177)</f>
        <v>0</v>
      </c>
      <c r="P21" s="231"/>
      <c r="Q21" s="231">
        <f>SUM(Q22:Q177)</f>
        <v>0</v>
      </c>
      <c r="R21" s="232"/>
      <c r="S21" s="232"/>
      <c r="T21" s="233"/>
      <c r="U21" s="227"/>
      <c r="V21" s="227">
        <f>SUM(V22:V177)</f>
        <v>0</v>
      </c>
      <c r="W21" s="227"/>
      <c r="X21" s="227"/>
      <c r="Y21" s="227"/>
      <c r="AG21" t="s">
        <v>203</v>
      </c>
    </row>
    <row r="22" spans="1:60" ht="22.5" outlineLevel="1" x14ac:dyDescent="0.2">
      <c r="A22" s="235">
        <v>3</v>
      </c>
      <c r="B22" s="236" t="s">
        <v>539</v>
      </c>
      <c r="C22" s="246" t="s">
        <v>802</v>
      </c>
      <c r="D22" s="237" t="s">
        <v>318</v>
      </c>
      <c r="E22" s="238">
        <v>95.99</v>
      </c>
      <c r="F22" s="239"/>
      <c r="G22" s="240">
        <f>ROUND(E22*F22,2)</f>
        <v>0</v>
      </c>
      <c r="H22" s="239"/>
      <c r="I22" s="240">
        <f>ROUND(E22*H22,2)</f>
        <v>0</v>
      </c>
      <c r="J22" s="239"/>
      <c r="K22" s="240">
        <f>ROUND(E22*J22,2)</f>
        <v>0</v>
      </c>
      <c r="L22" s="240">
        <v>12</v>
      </c>
      <c r="M22" s="240">
        <f>G22*(1+L22/100)</f>
        <v>0</v>
      </c>
      <c r="N22" s="238">
        <v>0</v>
      </c>
      <c r="O22" s="238">
        <f>ROUND(E22*N22,2)</f>
        <v>0</v>
      </c>
      <c r="P22" s="238">
        <v>0</v>
      </c>
      <c r="Q22" s="238">
        <f>ROUND(E22*P22,2)</f>
        <v>0</v>
      </c>
      <c r="R22" s="240"/>
      <c r="S22" s="240" t="s">
        <v>229</v>
      </c>
      <c r="T22" s="241" t="s">
        <v>208</v>
      </c>
      <c r="U22" s="224">
        <v>0</v>
      </c>
      <c r="V22" s="224">
        <f>ROUND(E22*U22,2)</f>
        <v>0</v>
      </c>
      <c r="W22" s="224"/>
      <c r="X22" s="224" t="s">
        <v>238</v>
      </c>
      <c r="Y22" s="224" t="s">
        <v>210</v>
      </c>
      <c r="Z22" s="214"/>
      <c r="AA22" s="214"/>
      <c r="AB22" s="214"/>
      <c r="AC22" s="214"/>
      <c r="AD22" s="214"/>
      <c r="AE22" s="214"/>
      <c r="AF22" s="214"/>
      <c r="AG22" s="214" t="s">
        <v>319</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47" t="s">
        <v>1010</v>
      </c>
      <c r="D23" s="242"/>
      <c r="E23" s="242"/>
      <c r="F23" s="242"/>
      <c r="G23" s="242"/>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213</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48" t="s">
        <v>863</v>
      </c>
      <c r="D24" s="243"/>
      <c r="E24" s="243"/>
      <c r="F24" s="243"/>
      <c r="G24" s="243"/>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213</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49" t="s">
        <v>726</v>
      </c>
      <c r="D25" s="225"/>
      <c r="E25" s="226">
        <v>63</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222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49" t="s">
        <v>941</v>
      </c>
      <c r="D26" s="225"/>
      <c r="E26" s="226">
        <v>13.2</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49" t="s">
        <v>1011</v>
      </c>
      <c r="D27" s="225"/>
      <c r="E27" s="226">
        <v>7.25</v>
      </c>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222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49" t="s">
        <v>1012</v>
      </c>
      <c r="D28" s="225"/>
      <c r="E28" s="226">
        <v>11.1</v>
      </c>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222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49" t="s">
        <v>804</v>
      </c>
      <c r="D29" s="225"/>
      <c r="E29" s="226">
        <v>1.44</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222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2.5" outlineLevel="1" x14ac:dyDescent="0.2">
      <c r="A30" s="235">
        <v>4</v>
      </c>
      <c r="B30" s="236" t="s">
        <v>547</v>
      </c>
      <c r="C30" s="246" t="s">
        <v>731</v>
      </c>
      <c r="D30" s="237" t="s">
        <v>235</v>
      </c>
      <c r="E30" s="238">
        <v>4.984</v>
      </c>
      <c r="F30" s="239"/>
      <c r="G30" s="240">
        <f>ROUND(E30*F30,2)</f>
        <v>0</v>
      </c>
      <c r="H30" s="239"/>
      <c r="I30" s="240">
        <f>ROUND(E30*H30,2)</f>
        <v>0</v>
      </c>
      <c r="J30" s="239"/>
      <c r="K30" s="240">
        <f>ROUND(E30*J30,2)</f>
        <v>0</v>
      </c>
      <c r="L30" s="240">
        <v>12</v>
      </c>
      <c r="M30" s="240">
        <f>G30*(1+L30/100)</f>
        <v>0</v>
      </c>
      <c r="N30" s="238">
        <v>0</v>
      </c>
      <c r="O30" s="238">
        <f>ROUND(E30*N30,2)</f>
        <v>0</v>
      </c>
      <c r="P30" s="238">
        <v>0</v>
      </c>
      <c r="Q30" s="238">
        <f>ROUND(E30*P30,2)</f>
        <v>0</v>
      </c>
      <c r="R30" s="240"/>
      <c r="S30" s="240" t="s">
        <v>229</v>
      </c>
      <c r="T30" s="241" t="s">
        <v>208</v>
      </c>
      <c r="U30" s="224">
        <v>0</v>
      </c>
      <c r="V30" s="224">
        <f>ROUND(E30*U30,2)</f>
        <v>0</v>
      </c>
      <c r="W30" s="224"/>
      <c r="X30" s="224" t="s">
        <v>238</v>
      </c>
      <c r="Y30" s="224" t="s">
        <v>210</v>
      </c>
      <c r="Z30" s="214"/>
      <c r="AA30" s="214"/>
      <c r="AB30" s="214"/>
      <c r="AC30" s="214"/>
      <c r="AD30" s="214"/>
      <c r="AE30" s="214"/>
      <c r="AF30" s="214"/>
      <c r="AG30" s="214" t="s">
        <v>319</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49" t="s">
        <v>1013</v>
      </c>
      <c r="D31" s="225"/>
      <c r="E31" s="226">
        <v>4.4800000000000004</v>
      </c>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222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49" t="s">
        <v>1059</v>
      </c>
      <c r="D32" s="225"/>
      <c r="E32" s="226">
        <v>0.504</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222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ht="22.5" outlineLevel="1" x14ac:dyDescent="0.2">
      <c r="A33" s="235">
        <v>5</v>
      </c>
      <c r="B33" s="236" t="s">
        <v>551</v>
      </c>
      <c r="C33" s="246" t="s">
        <v>1060</v>
      </c>
      <c r="D33" s="237" t="s">
        <v>342</v>
      </c>
      <c r="E33" s="238">
        <v>2</v>
      </c>
      <c r="F33" s="239"/>
      <c r="G33" s="240">
        <f>ROUND(E33*F33,2)</f>
        <v>0</v>
      </c>
      <c r="H33" s="239"/>
      <c r="I33" s="240">
        <f>ROUND(E33*H33,2)</f>
        <v>0</v>
      </c>
      <c r="J33" s="239"/>
      <c r="K33" s="240">
        <f>ROUND(E33*J33,2)</f>
        <v>0</v>
      </c>
      <c r="L33" s="240">
        <v>12</v>
      </c>
      <c r="M33" s="240">
        <f>G33*(1+L33/100)</f>
        <v>0</v>
      </c>
      <c r="N33" s="238">
        <v>0</v>
      </c>
      <c r="O33" s="238">
        <f>ROUND(E33*N33,2)</f>
        <v>0</v>
      </c>
      <c r="P33" s="238">
        <v>0</v>
      </c>
      <c r="Q33" s="238">
        <f>ROUND(E33*P33,2)</f>
        <v>0</v>
      </c>
      <c r="R33" s="240"/>
      <c r="S33" s="240" t="s">
        <v>229</v>
      </c>
      <c r="T33" s="241" t="s">
        <v>208</v>
      </c>
      <c r="U33" s="224">
        <v>0</v>
      </c>
      <c r="V33" s="224">
        <f>ROUND(E33*U33,2)</f>
        <v>0</v>
      </c>
      <c r="W33" s="224"/>
      <c r="X33" s="224" t="s">
        <v>238</v>
      </c>
      <c r="Y33" s="224" t="s">
        <v>210</v>
      </c>
      <c r="Z33" s="214"/>
      <c r="AA33" s="214"/>
      <c r="AB33" s="214"/>
      <c r="AC33" s="214"/>
      <c r="AD33" s="214"/>
      <c r="AE33" s="214"/>
      <c r="AF33" s="214"/>
      <c r="AG33" s="214" t="s">
        <v>319</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21"/>
      <c r="B34" s="222"/>
      <c r="C34" s="247" t="s">
        <v>553</v>
      </c>
      <c r="D34" s="242"/>
      <c r="E34" s="242"/>
      <c r="F34" s="242"/>
      <c r="G34" s="242"/>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213</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48" t="s">
        <v>554</v>
      </c>
      <c r="D35" s="243"/>
      <c r="E35" s="243"/>
      <c r="F35" s="243"/>
      <c r="G35" s="243"/>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213</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48" t="s">
        <v>555</v>
      </c>
      <c r="D36" s="243"/>
      <c r="E36" s="243"/>
      <c r="F36" s="243"/>
      <c r="G36" s="243"/>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213</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48" t="s">
        <v>556</v>
      </c>
      <c r="D37" s="243"/>
      <c r="E37" s="243"/>
      <c r="F37" s="243"/>
      <c r="G37" s="243"/>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213</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48" t="s">
        <v>557</v>
      </c>
      <c r="D38" s="243"/>
      <c r="E38" s="243"/>
      <c r="F38" s="243"/>
      <c r="G38" s="243"/>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213</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48" t="s">
        <v>558</v>
      </c>
      <c r="D39" s="243"/>
      <c r="E39" s="243"/>
      <c r="F39" s="243"/>
      <c r="G39" s="243"/>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213</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48" t="s">
        <v>529</v>
      </c>
      <c r="D40" s="243"/>
      <c r="E40" s="243"/>
      <c r="F40" s="243"/>
      <c r="G40" s="243"/>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213</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49" t="s">
        <v>559</v>
      </c>
      <c r="D41" s="225"/>
      <c r="E41" s="226">
        <v>2</v>
      </c>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222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ht="22.5" outlineLevel="3" x14ac:dyDescent="0.2">
      <c r="A42" s="221"/>
      <c r="B42" s="222"/>
      <c r="C42" s="249" t="s">
        <v>560</v>
      </c>
      <c r="D42" s="225"/>
      <c r="E42" s="226"/>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222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49" t="s">
        <v>561</v>
      </c>
      <c r="D43" s="225"/>
      <c r="E43" s="226"/>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222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49" t="s">
        <v>562</v>
      </c>
      <c r="D44" s="225"/>
      <c r="E44" s="226"/>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222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ht="22.5" outlineLevel="1" x14ac:dyDescent="0.2">
      <c r="A45" s="235">
        <v>6</v>
      </c>
      <c r="B45" s="236" t="s">
        <v>563</v>
      </c>
      <c r="C45" s="246" t="s">
        <v>944</v>
      </c>
      <c r="D45" s="237" t="s">
        <v>342</v>
      </c>
      <c r="E45" s="238">
        <v>2</v>
      </c>
      <c r="F45" s="239"/>
      <c r="G45" s="240">
        <f>ROUND(E45*F45,2)</f>
        <v>0</v>
      </c>
      <c r="H45" s="239"/>
      <c r="I45" s="240">
        <f>ROUND(E45*H45,2)</f>
        <v>0</v>
      </c>
      <c r="J45" s="239"/>
      <c r="K45" s="240">
        <f>ROUND(E45*J45,2)</f>
        <v>0</v>
      </c>
      <c r="L45" s="240">
        <v>12</v>
      </c>
      <c r="M45" s="240">
        <f>G45*(1+L45/100)</f>
        <v>0</v>
      </c>
      <c r="N45" s="238">
        <v>0</v>
      </c>
      <c r="O45" s="238">
        <f>ROUND(E45*N45,2)</f>
        <v>0</v>
      </c>
      <c r="P45" s="238">
        <v>0</v>
      </c>
      <c r="Q45" s="238">
        <f>ROUND(E45*P45,2)</f>
        <v>0</v>
      </c>
      <c r="R45" s="240"/>
      <c r="S45" s="240" t="s">
        <v>229</v>
      </c>
      <c r="T45" s="241" t="s">
        <v>208</v>
      </c>
      <c r="U45" s="224">
        <v>0</v>
      </c>
      <c r="V45" s="224">
        <f>ROUND(E45*U45,2)</f>
        <v>0</v>
      </c>
      <c r="W45" s="224"/>
      <c r="X45" s="224" t="s">
        <v>238</v>
      </c>
      <c r="Y45" s="224" t="s">
        <v>210</v>
      </c>
      <c r="Z45" s="214"/>
      <c r="AA45" s="214"/>
      <c r="AB45" s="214"/>
      <c r="AC45" s="214"/>
      <c r="AD45" s="214"/>
      <c r="AE45" s="214"/>
      <c r="AF45" s="214"/>
      <c r="AG45" s="214" t="s">
        <v>319</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
      <c r="A46" s="221"/>
      <c r="B46" s="222"/>
      <c r="C46" s="247" t="s">
        <v>553</v>
      </c>
      <c r="D46" s="242"/>
      <c r="E46" s="242"/>
      <c r="F46" s="242"/>
      <c r="G46" s="242"/>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213</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48" t="s">
        <v>554</v>
      </c>
      <c r="D47" s="243"/>
      <c r="E47" s="243"/>
      <c r="F47" s="243"/>
      <c r="G47" s="243"/>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213</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48" t="s">
        <v>555</v>
      </c>
      <c r="D48" s="243"/>
      <c r="E48" s="243"/>
      <c r="F48" s="243"/>
      <c r="G48" s="243"/>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213</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48" t="s">
        <v>556</v>
      </c>
      <c r="D49" s="243"/>
      <c r="E49" s="243"/>
      <c r="F49" s="243"/>
      <c r="G49" s="243"/>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213</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48" t="s">
        <v>557</v>
      </c>
      <c r="D50" s="243"/>
      <c r="E50" s="243"/>
      <c r="F50" s="243"/>
      <c r="G50" s="243"/>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213</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48" t="s">
        <v>558</v>
      </c>
      <c r="D51" s="243"/>
      <c r="E51" s="243"/>
      <c r="F51" s="243"/>
      <c r="G51" s="243"/>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213</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48" t="s">
        <v>529</v>
      </c>
      <c r="D52" s="243"/>
      <c r="E52" s="243"/>
      <c r="F52" s="243"/>
      <c r="G52" s="243"/>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213</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2" x14ac:dyDescent="0.2">
      <c r="A53" s="221"/>
      <c r="B53" s="222"/>
      <c r="C53" s="249" t="s">
        <v>559</v>
      </c>
      <c r="D53" s="225"/>
      <c r="E53" s="226">
        <v>2</v>
      </c>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222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ht="22.5" outlineLevel="3" x14ac:dyDescent="0.2">
      <c r="A54" s="221"/>
      <c r="B54" s="222"/>
      <c r="C54" s="249" t="s">
        <v>560</v>
      </c>
      <c r="D54" s="225"/>
      <c r="E54" s="226"/>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222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49" t="s">
        <v>561</v>
      </c>
      <c r="D55" s="225"/>
      <c r="E55" s="226"/>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222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49" t="s">
        <v>562</v>
      </c>
      <c r="D56" s="225"/>
      <c r="E56" s="226"/>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222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ht="22.5" outlineLevel="1" x14ac:dyDescent="0.2">
      <c r="A57" s="235">
        <v>7</v>
      </c>
      <c r="B57" s="236" t="s">
        <v>1061</v>
      </c>
      <c r="C57" s="246" t="s">
        <v>945</v>
      </c>
      <c r="D57" s="237" t="s">
        <v>342</v>
      </c>
      <c r="E57" s="238">
        <v>1</v>
      </c>
      <c r="F57" s="239"/>
      <c r="G57" s="240">
        <f>ROUND(E57*F57,2)</f>
        <v>0</v>
      </c>
      <c r="H57" s="239"/>
      <c r="I57" s="240">
        <f>ROUND(E57*H57,2)</f>
        <v>0</v>
      </c>
      <c r="J57" s="239"/>
      <c r="K57" s="240">
        <f>ROUND(E57*J57,2)</f>
        <v>0</v>
      </c>
      <c r="L57" s="240">
        <v>12</v>
      </c>
      <c r="M57" s="240">
        <f>G57*(1+L57/100)</f>
        <v>0</v>
      </c>
      <c r="N57" s="238">
        <v>0</v>
      </c>
      <c r="O57" s="238">
        <f>ROUND(E57*N57,2)</f>
        <v>0</v>
      </c>
      <c r="P57" s="238">
        <v>0</v>
      </c>
      <c r="Q57" s="238">
        <f>ROUND(E57*P57,2)</f>
        <v>0</v>
      </c>
      <c r="R57" s="240"/>
      <c r="S57" s="240" t="s">
        <v>229</v>
      </c>
      <c r="T57" s="241" t="s">
        <v>208</v>
      </c>
      <c r="U57" s="224">
        <v>0</v>
      </c>
      <c r="V57" s="224">
        <f>ROUND(E57*U57,2)</f>
        <v>0</v>
      </c>
      <c r="W57" s="224"/>
      <c r="X57" s="224" t="s">
        <v>238</v>
      </c>
      <c r="Y57" s="224" t="s">
        <v>210</v>
      </c>
      <c r="Z57" s="214"/>
      <c r="AA57" s="214"/>
      <c r="AB57" s="214"/>
      <c r="AC57" s="214"/>
      <c r="AD57" s="214"/>
      <c r="AE57" s="214"/>
      <c r="AF57" s="214"/>
      <c r="AG57" s="214" t="s">
        <v>319</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2" x14ac:dyDescent="0.2">
      <c r="A58" s="221"/>
      <c r="B58" s="222"/>
      <c r="C58" s="247" t="s">
        <v>553</v>
      </c>
      <c r="D58" s="242"/>
      <c r="E58" s="242"/>
      <c r="F58" s="242"/>
      <c r="G58" s="242"/>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213</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48" t="s">
        <v>554</v>
      </c>
      <c r="D59" s="243"/>
      <c r="E59" s="243"/>
      <c r="F59" s="243"/>
      <c r="G59" s="243"/>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213</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48" t="s">
        <v>555</v>
      </c>
      <c r="D60" s="243"/>
      <c r="E60" s="243"/>
      <c r="F60" s="243"/>
      <c r="G60" s="243"/>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213</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48" t="s">
        <v>556</v>
      </c>
      <c r="D61" s="243"/>
      <c r="E61" s="243"/>
      <c r="F61" s="243"/>
      <c r="G61" s="243"/>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213</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48" t="s">
        <v>557</v>
      </c>
      <c r="D62" s="243"/>
      <c r="E62" s="243"/>
      <c r="F62" s="243"/>
      <c r="G62" s="243"/>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213</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48" t="s">
        <v>558</v>
      </c>
      <c r="D63" s="243"/>
      <c r="E63" s="243"/>
      <c r="F63" s="243"/>
      <c r="G63" s="243"/>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213</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48" t="s">
        <v>529</v>
      </c>
      <c r="D64" s="243"/>
      <c r="E64" s="243"/>
      <c r="F64" s="243"/>
      <c r="G64" s="243"/>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213</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2" x14ac:dyDescent="0.2">
      <c r="A65" s="221"/>
      <c r="B65" s="222"/>
      <c r="C65" s="249" t="s">
        <v>568</v>
      </c>
      <c r="D65" s="225"/>
      <c r="E65" s="226">
        <v>1</v>
      </c>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222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ht="22.5" outlineLevel="3" x14ac:dyDescent="0.2">
      <c r="A66" s="221"/>
      <c r="B66" s="222"/>
      <c r="C66" s="249" t="s">
        <v>560</v>
      </c>
      <c r="D66" s="225"/>
      <c r="E66" s="226"/>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222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49" t="s">
        <v>561</v>
      </c>
      <c r="D67" s="225"/>
      <c r="E67" s="226"/>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222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49" t="s">
        <v>562</v>
      </c>
      <c r="D68" s="225"/>
      <c r="E68" s="226"/>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222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ht="22.5" outlineLevel="1" x14ac:dyDescent="0.2">
      <c r="A69" s="235">
        <v>8</v>
      </c>
      <c r="B69" s="236" t="s">
        <v>569</v>
      </c>
      <c r="C69" s="246" t="s">
        <v>946</v>
      </c>
      <c r="D69" s="237" t="s">
        <v>342</v>
      </c>
      <c r="E69" s="238">
        <v>4</v>
      </c>
      <c r="F69" s="239"/>
      <c r="G69" s="240">
        <f>ROUND(E69*F69,2)</f>
        <v>0</v>
      </c>
      <c r="H69" s="239"/>
      <c r="I69" s="240">
        <f>ROUND(E69*H69,2)</f>
        <v>0</v>
      </c>
      <c r="J69" s="239"/>
      <c r="K69" s="240">
        <f>ROUND(E69*J69,2)</f>
        <v>0</v>
      </c>
      <c r="L69" s="240">
        <v>12</v>
      </c>
      <c r="M69" s="240">
        <f>G69*(1+L69/100)</f>
        <v>0</v>
      </c>
      <c r="N69" s="238">
        <v>0</v>
      </c>
      <c r="O69" s="238">
        <f>ROUND(E69*N69,2)</f>
        <v>0</v>
      </c>
      <c r="P69" s="238">
        <v>0</v>
      </c>
      <c r="Q69" s="238">
        <f>ROUND(E69*P69,2)</f>
        <v>0</v>
      </c>
      <c r="R69" s="240"/>
      <c r="S69" s="240" t="s">
        <v>229</v>
      </c>
      <c r="T69" s="241" t="s">
        <v>208</v>
      </c>
      <c r="U69" s="224">
        <v>0</v>
      </c>
      <c r="V69" s="224">
        <f>ROUND(E69*U69,2)</f>
        <v>0</v>
      </c>
      <c r="W69" s="224"/>
      <c r="X69" s="224" t="s">
        <v>238</v>
      </c>
      <c r="Y69" s="224" t="s">
        <v>210</v>
      </c>
      <c r="Z69" s="214"/>
      <c r="AA69" s="214"/>
      <c r="AB69" s="214"/>
      <c r="AC69" s="214"/>
      <c r="AD69" s="214"/>
      <c r="AE69" s="214"/>
      <c r="AF69" s="214"/>
      <c r="AG69" s="214" t="s">
        <v>319</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2" x14ac:dyDescent="0.2">
      <c r="A70" s="221"/>
      <c r="B70" s="222"/>
      <c r="C70" s="247" t="s">
        <v>553</v>
      </c>
      <c r="D70" s="242"/>
      <c r="E70" s="242"/>
      <c r="F70" s="242"/>
      <c r="G70" s="242"/>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213</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48" t="s">
        <v>554</v>
      </c>
      <c r="D71" s="243"/>
      <c r="E71" s="243"/>
      <c r="F71" s="243"/>
      <c r="G71" s="243"/>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213</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48" t="s">
        <v>555</v>
      </c>
      <c r="D72" s="243"/>
      <c r="E72" s="243"/>
      <c r="F72" s="243"/>
      <c r="G72" s="243"/>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213</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48" t="s">
        <v>556</v>
      </c>
      <c r="D73" s="243"/>
      <c r="E73" s="243"/>
      <c r="F73" s="243"/>
      <c r="G73" s="243"/>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213</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48" t="s">
        <v>557</v>
      </c>
      <c r="D74" s="243"/>
      <c r="E74" s="243"/>
      <c r="F74" s="243"/>
      <c r="G74" s="243"/>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213</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48" t="s">
        <v>558</v>
      </c>
      <c r="D75" s="243"/>
      <c r="E75" s="243"/>
      <c r="F75" s="243"/>
      <c r="G75" s="243"/>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213</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48" t="s">
        <v>529</v>
      </c>
      <c r="D76" s="243"/>
      <c r="E76" s="243"/>
      <c r="F76" s="243"/>
      <c r="G76" s="243"/>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213</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
      <c r="A77" s="221"/>
      <c r="B77" s="222"/>
      <c r="C77" s="249" t="s">
        <v>565</v>
      </c>
      <c r="D77" s="225"/>
      <c r="E77" s="226">
        <v>4</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222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22.5" outlineLevel="3" x14ac:dyDescent="0.2">
      <c r="A78" s="221"/>
      <c r="B78" s="222"/>
      <c r="C78" s="249" t="s">
        <v>560</v>
      </c>
      <c r="D78" s="225"/>
      <c r="E78" s="226"/>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222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49" t="s">
        <v>561</v>
      </c>
      <c r="D79" s="225"/>
      <c r="E79" s="226"/>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222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49" t="s">
        <v>562</v>
      </c>
      <c r="D80" s="225"/>
      <c r="E80" s="226"/>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222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ht="22.5" outlineLevel="1" x14ac:dyDescent="0.2">
      <c r="A81" s="235">
        <v>9</v>
      </c>
      <c r="B81" s="236" t="s">
        <v>571</v>
      </c>
      <c r="C81" s="246" t="s">
        <v>947</v>
      </c>
      <c r="D81" s="237" t="s">
        <v>342</v>
      </c>
      <c r="E81" s="238">
        <v>24</v>
      </c>
      <c r="F81" s="239"/>
      <c r="G81" s="240">
        <f>ROUND(E81*F81,2)</f>
        <v>0</v>
      </c>
      <c r="H81" s="239"/>
      <c r="I81" s="240">
        <f>ROUND(E81*H81,2)</f>
        <v>0</v>
      </c>
      <c r="J81" s="239"/>
      <c r="K81" s="240">
        <f>ROUND(E81*J81,2)</f>
        <v>0</v>
      </c>
      <c r="L81" s="240">
        <v>12</v>
      </c>
      <c r="M81" s="240">
        <f>G81*(1+L81/100)</f>
        <v>0</v>
      </c>
      <c r="N81" s="238">
        <v>0</v>
      </c>
      <c r="O81" s="238">
        <f>ROUND(E81*N81,2)</f>
        <v>0</v>
      </c>
      <c r="P81" s="238">
        <v>0</v>
      </c>
      <c r="Q81" s="238">
        <f>ROUND(E81*P81,2)</f>
        <v>0</v>
      </c>
      <c r="R81" s="240"/>
      <c r="S81" s="240" t="s">
        <v>229</v>
      </c>
      <c r="T81" s="241" t="s">
        <v>208</v>
      </c>
      <c r="U81" s="224">
        <v>0</v>
      </c>
      <c r="V81" s="224">
        <f>ROUND(E81*U81,2)</f>
        <v>0</v>
      </c>
      <c r="W81" s="224"/>
      <c r="X81" s="224" t="s">
        <v>238</v>
      </c>
      <c r="Y81" s="224" t="s">
        <v>210</v>
      </c>
      <c r="Z81" s="214"/>
      <c r="AA81" s="214"/>
      <c r="AB81" s="214"/>
      <c r="AC81" s="214"/>
      <c r="AD81" s="214"/>
      <c r="AE81" s="214"/>
      <c r="AF81" s="214"/>
      <c r="AG81" s="214" t="s">
        <v>319</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2" x14ac:dyDescent="0.2">
      <c r="A82" s="221"/>
      <c r="B82" s="222"/>
      <c r="C82" s="247" t="s">
        <v>573</v>
      </c>
      <c r="D82" s="242"/>
      <c r="E82" s="242"/>
      <c r="F82" s="242"/>
      <c r="G82" s="242"/>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213</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48" t="s">
        <v>574</v>
      </c>
      <c r="D83" s="243"/>
      <c r="E83" s="243"/>
      <c r="F83" s="243"/>
      <c r="G83" s="243"/>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213</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48" t="s">
        <v>555</v>
      </c>
      <c r="D84" s="243"/>
      <c r="E84" s="243"/>
      <c r="F84" s="243"/>
      <c r="G84" s="243"/>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213</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48" t="s">
        <v>575</v>
      </c>
      <c r="D85" s="243"/>
      <c r="E85" s="243"/>
      <c r="F85" s="243"/>
      <c r="G85" s="243"/>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213</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48" t="s">
        <v>869</v>
      </c>
      <c r="D86" s="243"/>
      <c r="E86" s="243"/>
      <c r="F86" s="243"/>
      <c r="G86" s="243"/>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213</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48" t="s">
        <v>558</v>
      </c>
      <c r="D87" s="243"/>
      <c r="E87" s="243"/>
      <c r="F87" s="243"/>
      <c r="G87" s="243"/>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213</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48" t="s">
        <v>529</v>
      </c>
      <c r="D88" s="243"/>
      <c r="E88" s="243"/>
      <c r="F88" s="243"/>
      <c r="G88" s="243"/>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213</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2" x14ac:dyDescent="0.2">
      <c r="A89" s="221"/>
      <c r="B89" s="222"/>
      <c r="C89" s="249" t="s">
        <v>736</v>
      </c>
      <c r="D89" s="225"/>
      <c r="E89" s="226">
        <v>24</v>
      </c>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222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ht="22.5" outlineLevel="3" x14ac:dyDescent="0.2">
      <c r="A90" s="221"/>
      <c r="B90" s="222"/>
      <c r="C90" s="249" t="s">
        <v>560</v>
      </c>
      <c r="D90" s="225"/>
      <c r="E90" s="226"/>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222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49" t="s">
        <v>561</v>
      </c>
      <c r="D91" s="225"/>
      <c r="E91" s="226"/>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222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49" t="s">
        <v>562</v>
      </c>
      <c r="D92" s="225"/>
      <c r="E92" s="226"/>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222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ht="22.5" outlineLevel="1" x14ac:dyDescent="0.2">
      <c r="A93" s="235">
        <v>10</v>
      </c>
      <c r="B93" s="236" t="s">
        <v>578</v>
      </c>
      <c r="C93" s="246" t="s">
        <v>948</v>
      </c>
      <c r="D93" s="237" t="s">
        <v>342</v>
      </c>
      <c r="E93" s="238">
        <v>5</v>
      </c>
      <c r="F93" s="239"/>
      <c r="G93" s="240">
        <f>ROUND(E93*F93,2)</f>
        <v>0</v>
      </c>
      <c r="H93" s="239"/>
      <c r="I93" s="240">
        <f>ROUND(E93*H93,2)</f>
        <v>0</v>
      </c>
      <c r="J93" s="239"/>
      <c r="K93" s="240">
        <f>ROUND(E93*J93,2)</f>
        <v>0</v>
      </c>
      <c r="L93" s="240">
        <v>12</v>
      </c>
      <c r="M93" s="240">
        <f>G93*(1+L93/100)</f>
        <v>0</v>
      </c>
      <c r="N93" s="238">
        <v>0</v>
      </c>
      <c r="O93" s="238">
        <f>ROUND(E93*N93,2)</f>
        <v>0</v>
      </c>
      <c r="P93" s="238">
        <v>0</v>
      </c>
      <c r="Q93" s="238">
        <f>ROUND(E93*P93,2)</f>
        <v>0</v>
      </c>
      <c r="R93" s="240"/>
      <c r="S93" s="240" t="s">
        <v>229</v>
      </c>
      <c r="T93" s="241" t="s">
        <v>208</v>
      </c>
      <c r="U93" s="224">
        <v>0</v>
      </c>
      <c r="V93" s="224">
        <f>ROUND(E93*U93,2)</f>
        <v>0</v>
      </c>
      <c r="W93" s="224"/>
      <c r="X93" s="224" t="s">
        <v>238</v>
      </c>
      <c r="Y93" s="224" t="s">
        <v>210</v>
      </c>
      <c r="Z93" s="214"/>
      <c r="AA93" s="214"/>
      <c r="AB93" s="214"/>
      <c r="AC93" s="214"/>
      <c r="AD93" s="214"/>
      <c r="AE93" s="214"/>
      <c r="AF93" s="214"/>
      <c r="AG93" s="214" t="s">
        <v>319</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2" x14ac:dyDescent="0.2">
      <c r="A94" s="221"/>
      <c r="B94" s="222"/>
      <c r="C94" s="247" t="s">
        <v>580</v>
      </c>
      <c r="D94" s="242"/>
      <c r="E94" s="242"/>
      <c r="F94" s="242"/>
      <c r="G94" s="242"/>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213</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48" t="s">
        <v>574</v>
      </c>
      <c r="D95" s="243"/>
      <c r="E95" s="243"/>
      <c r="F95" s="243"/>
      <c r="G95" s="243"/>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213</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48" t="s">
        <v>555</v>
      </c>
      <c r="D96" s="243"/>
      <c r="E96" s="243"/>
      <c r="F96" s="243"/>
      <c r="G96" s="243"/>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213</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48" t="s">
        <v>581</v>
      </c>
      <c r="D97" s="243"/>
      <c r="E97" s="243"/>
      <c r="F97" s="243"/>
      <c r="G97" s="243"/>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213</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48" t="s">
        <v>582</v>
      </c>
      <c r="D98" s="243"/>
      <c r="E98" s="243"/>
      <c r="F98" s="243"/>
      <c r="G98" s="243"/>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213</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48" t="s">
        <v>558</v>
      </c>
      <c r="D99" s="243"/>
      <c r="E99" s="243"/>
      <c r="F99" s="243"/>
      <c r="G99" s="243"/>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213</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48" t="s">
        <v>529</v>
      </c>
      <c r="D100" s="243"/>
      <c r="E100" s="243"/>
      <c r="F100" s="243"/>
      <c r="G100" s="243"/>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213</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2" x14ac:dyDescent="0.2">
      <c r="A101" s="221"/>
      <c r="B101" s="222"/>
      <c r="C101" s="249" t="s">
        <v>583</v>
      </c>
      <c r="D101" s="225"/>
      <c r="E101" s="226">
        <v>5</v>
      </c>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222</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ht="22.5" outlineLevel="3" x14ac:dyDescent="0.2">
      <c r="A102" s="221"/>
      <c r="B102" s="222"/>
      <c r="C102" s="249" t="s">
        <v>560</v>
      </c>
      <c r="D102" s="225"/>
      <c r="E102" s="226"/>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222</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49" t="s">
        <v>561</v>
      </c>
      <c r="D103" s="225"/>
      <c r="E103" s="226"/>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222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49" t="s">
        <v>562</v>
      </c>
      <c r="D104" s="225"/>
      <c r="E104" s="226"/>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222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ht="22.5" outlineLevel="1" x14ac:dyDescent="0.2">
      <c r="A105" s="235">
        <v>11</v>
      </c>
      <c r="B105" s="236" t="s">
        <v>584</v>
      </c>
      <c r="C105" s="246" t="s">
        <v>949</v>
      </c>
      <c r="D105" s="237" t="s">
        <v>342</v>
      </c>
      <c r="E105" s="238">
        <v>4</v>
      </c>
      <c r="F105" s="239"/>
      <c r="G105" s="240">
        <f>ROUND(E105*F105,2)</f>
        <v>0</v>
      </c>
      <c r="H105" s="239"/>
      <c r="I105" s="240">
        <f>ROUND(E105*H105,2)</f>
        <v>0</v>
      </c>
      <c r="J105" s="239"/>
      <c r="K105" s="240">
        <f>ROUND(E105*J105,2)</f>
        <v>0</v>
      </c>
      <c r="L105" s="240">
        <v>12</v>
      </c>
      <c r="M105" s="240">
        <f>G105*(1+L105/100)</f>
        <v>0</v>
      </c>
      <c r="N105" s="238">
        <v>0</v>
      </c>
      <c r="O105" s="238">
        <f>ROUND(E105*N105,2)</f>
        <v>0</v>
      </c>
      <c r="P105" s="238">
        <v>0</v>
      </c>
      <c r="Q105" s="238">
        <f>ROUND(E105*P105,2)</f>
        <v>0</v>
      </c>
      <c r="R105" s="240"/>
      <c r="S105" s="240" t="s">
        <v>229</v>
      </c>
      <c r="T105" s="241" t="s">
        <v>208</v>
      </c>
      <c r="U105" s="224">
        <v>0</v>
      </c>
      <c r="V105" s="224">
        <f>ROUND(E105*U105,2)</f>
        <v>0</v>
      </c>
      <c r="W105" s="224"/>
      <c r="X105" s="224" t="s">
        <v>238</v>
      </c>
      <c r="Y105" s="224" t="s">
        <v>210</v>
      </c>
      <c r="Z105" s="214"/>
      <c r="AA105" s="214"/>
      <c r="AB105" s="214"/>
      <c r="AC105" s="214"/>
      <c r="AD105" s="214"/>
      <c r="AE105" s="214"/>
      <c r="AF105" s="214"/>
      <c r="AG105" s="214" t="s">
        <v>319</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2" x14ac:dyDescent="0.2">
      <c r="A106" s="221"/>
      <c r="B106" s="222"/>
      <c r="C106" s="247" t="s">
        <v>580</v>
      </c>
      <c r="D106" s="242"/>
      <c r="E106" s="242"/>
      <c r="F106" s="242"/>
      <c r="G106" s="242"/>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213</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48" t="s">
        <v>1063</v>
      </c>
      <c r="D107" s="243"/>
      <c r="E107" s="243"/>
      <c r="F107" s="243"/>
      <c r="G107" s="243"/>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213</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48" t="s">
        <v>555</v>
      </c>
      <c r="D108" s="243"/>
      <c r="E108" s="243"/>
      <c r="F108" s="243"/>
      <c r="G108" s="243"/>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213</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48" t="s">
        <v>581</v>
      </c>
      <c r="D109" s="243"/>
      <c r="E109" s="243"/>
      <c r="F109" s="243"/>
      <c r="G109" s="243"/>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213</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48" t="s">
        <v>587</v>
      </c>
      <c r="D110" s="243"/>
      <c r="E110" s="243"/>
      <c r="F110" s="243"/>
      <c r="G110" s="243"/>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213</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48" t="s">
        <v>558</v>
      </c>
      <c r="D111" s="243"/>
      <c r="E111" s="243"/>
      <c r="F111" s="243"/>
      <c r="G111" s="243"/>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213</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48" t="s">
        <v>529</v>
      </c>
      <c r="D112" s="243"/>
      <c r="E112" s="243"/>
      <c r="F112" s="243"/>
      <c r="G112" s="243"/>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213</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2" x14ac:dyDescent="0.2">
      <c r="A113" s="221"/>
      <c r="B113" s="222"/>
      <c r="C113" s="249" t="s">
        <v>588</v>
      </c>
      <c r="D113" s="225"/>
      <c r="E113" s="226">
        <v>4</v>
      </c>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222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ht="22.5" outlineLevel="3" x14ac:dyDescent="0.2">
      <c r="A114" s="221"/>
      <c r="B114" s="222"/>
      <c r="C114" s="249" t="s">
        <v>560</v>
      </c>
      <c r="D114" s="225"/>
      <c r="E114" s="226"/>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222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49" t="s">
        <v>561</v>
      </c>
      <c r="D115" s="225"/>
      <c r="E115" s="226"/>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222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49" t="s">
        <v>562</v>
      </c>
      <c r="D116" s="225"/>
      <c r="E116" s="226"/>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222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ht="22.5" outlineLevel="1" x14ac:dyDescent="0.2">
      <c r="A117" s="235">
        <v>12</v>
      </c>
      <c r="B117" s="236" t="s">
        <v>589</v>
      </c>
      <c r="C117" s="246" t="s">
        <v>950</v>
      </c>
      <c r="D117" s="237" t="s">
        <v>342</v>
      </c>
      <c r="E117" s="238">
        <v>12</v>
      </c>
      <c r="F117" s="239"/>
      <c r="G117" s="240">
        <f>ROUND(E117*F117,2)</f>
        <v>0</v>
      </c>
      <c r="H117" s="239"/>
      <c r="I117" s="240">
        <f>ROUND(E117*H117,2)</f>
        <v>0</v>
      </c>
      <c r="J117" s="239"/>
      <c r="K117" s="240">
        <f>ROUND(E117*J117,2)</f>
        <v>0</v>
      </c>
      <c r="L117" s="240">
        <v>12</v>
      </c>
      <c r="M117" s="240">
        <f>G117*(1+L117/100)</f>
        <v>0</v>
      </c>
      <c r="N117" s="238">
        <v>0</v>
      </c>
      <c r="O117" s="238">
        <f>ROUND(E117*N117,2)</f>
        <v>0</v>
      </c>
      <c r="P117" s="238">
        <v>0</v>
      </c>
      <c r="Q117" s="238">
        <f>ROUND(E117*P117,2)</f>
        <v>0</v>
      </c>
      <c r="R117" s="240"/>
      <c r="S117" s="240" t="s">
        <v>229</v>
      </c>
      <c r="T117" s="241" t="s">
        <v>208</v>
      </c>
      <c r="U117" s="224">
        <v>0</v>
      </c>
      <c r="V117" s="224">
        <f>ROUND(E117*U117,2)</f>
        <v>0</v>
      </c>
      <c r="W117" s="224"/>
      <c r="X117" s="224" t="s">
        <v>238</v>
      </c>
      <c r="Y117" s="224" t="s">
        <v>210</v>
      </c>
      <c r="Z117" s="214"/>
      <c r="AA117" s="214"/>
      <c r="AB117" s="214"/>
      <c r="AC117" s="214"/>
      <c r="AD117" s="214"/>
      <c r="AE117" s="214"/>
      <c r="AF117" s="214"/>
      <c r="AG117" s="214" t="s">
        <v>319</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2" x14ac:dyDescent="0.2">
      <c r="A118" s="221"/>
      <c r="B118" s="222"/>
      <c r="C118" s="247" t="s">
        <v>591</v>
      </c>
      <c r="D118" s="242"/>
      <c r="E118" s="242"/>
      <c r="F118" s="242"/>
      <c r="G118" s="242"/>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213</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48" t="s">
        <v>574</v>
      </c>
      <c r="D119" s="243"/>
      <c r="E119" s="243"/>
      <c r="F119" s="243"/>
      <c r="G119" s="243"/>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213</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48" t="s">
        <v>555</v>
      </c>
      <c r="D120" s="243"/>
      <c r="E120" s="243"/>
      <c r="F120" s="243"/>
      <c r="G120" s="243"/>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213</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48" t="s">
        <v>575</v>
      </c>
      <c r="D121" s="243"/>
      <c r="E121" s="243"/>
      <c r="F121" s="243"/>
      <c r="G121" s="243"/>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213</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48" t="s">
        <v>576</v>
      </c>
      <c r="D122" s="243"/>
      <c r="E122" s="243"/>
      <c r="F122" s="243"/>
      <c r="G122" s="243"/>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213</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48" t="s">
        <v>592</v>
      </c>
      <c r="D123" s="243"/>
      <c r="E123" s="243"/>
      <c r="F123" s="243"/>
      <c r="G123" s="243"/>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213</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48" t="s">
        <v>558</v>
      </c>
      <c r="D124" s="243"/>
      <c r="E124" s="243"/>
      <c r="F124" s="243"/>
      <c r="G124" s="243"/>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213</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48" t="s">
        <v>529</v>
      </c>
      <c r="D125" s="243"/>
      <c r="E125" s="243"/>
      <c r="F125" s="243"/>
      <c r="G125" s="243"/>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213</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2" x14ac:dyDescent="0.2">
      <c r="A126" s="221"/>
      <c r="B126" s="222"/>
      <c r="C126" s="249" t="s">
        <v>596</v>
      </c>
      <c r="D126" s="225"/>
      <c r="E126" s="226">
        <v>12</v>
      </c>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222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ht="22.5" outlineLevel="3" x14ac:dyDescent="0.2">
      <c r="A127" s="221"/>
      <c r="B127" s="222"/>
      <c r="C127" s="249" t="s">
        <v>560</v>
      </c>
      <c r="D127" s="225"/>
      <c r="E127" s="226"/>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222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49" t="s">
        <v>561</v>
      </c>
      <c r="D128" s="225"/>
      <c r="E128" s="226"/>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222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49" t="s">
        <v>562</v>
      </c>
      <c r="D129" s="225"/>
      <c r="E129" s="226"/>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222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ht="22.5" outlineLevel="1" x14ac:dyDescent="0.2">
      <c r="A130" s="235">
        <v>13</v>
      </c>
      <c r="B130" s="236" t="s">
        <v>594</v>
      </c>
      <c r="C130" s="246" t="s">
        <v>951</v>
      </c>
      <c r="D130" s="237" t="s">
        <v>342</v>
      </c>
      <c r="E130" s="238">
        <v>6</v>
      </c>
      <c r="F130" s="239"/>
      <c r="G130" s="240">
        <f>ROUND(E130*F130,2)</f>
        <v>0</v>
      </c>
      <c r="H130" s="239"/>
      <c r="I130" s="240">
        <f>ROUND(E130*H130,2)</f>
        <v>0</v>
      </c>
      <c r="J130" s="239"/>
      <c r="K130" s="240">
        <f>ROUND(E130*J130,2)</f>
        <v>0</v>
      </c>
      <c r="L130" s="240">
        <v>12</v>
      </c>
      <c r="M130" s="240">
        <f>G130*(1+L130/100)</f>
        <v>0</v>
      </c>
      <c r="N130" s="238">
        <v>0</v>
      </c>
      <c r="O130" s="238">
        <f>ROUND(E130*N130,2)</f>
        <v>0</v>
      </c>
      <c r="P130" s="238">
        <v>0</v>
      </c>
      <c r="Q130" s="238">
        <f>ROUND(E130*P130,2)</f>
        <v>0</v>
      </c>
      <c r="R130" s="240"/>
      <c r="S130" s="240" t="s">
        <v>229</v>
      </c>
      <c r="T130" s="241" t="s">
        <v>208</v>
      </c>
      <c r="U130" s="224">
        <v>0</v>
      </c>
      <c r="V130" s="224">
        <f>ROUND(E130*U130,2)</f>
        <v>0</v>
      </c>
      <c r="W130" s="224"/>
      <c r="X130" s="224" t="s">
        <v>238</v>
      </c>
      <c r="Y130" s="224" t="s">
        <v>210</v>
      </c>
      <c r="Z130" s="214"/>
      <c r="AA130" s="214"/>
      <c r="AB130" s="214"/>
      <c r="AC130" s="214"/>
      <c r="AD130" s="214"/>
      <c r="AE130" s="214"/>
      <c r="AF130" s="214"/>
      <c r="AG130" s="214" t="s">
        <v>319</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2" x14ac:dyDescent="0.2">
      <c r="A131" s="221"/>
      <c r="B131" s="222"/>
      <c r="C131" s="247" t="s">
        <v>573</v>
      </c>
      <c r="D131" s="242"/>
      <c r="E131" s="242"/>
      <c r="F131" s="242"/>
      <c r="G131" s="242"/>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213</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48" t="s">
        <v>574</v>
      </c>
      <c r="D132" s="243"/>
      <c r="E132" s="243"/>
      <c r="F132" s="243"/>
      <c r="G132" s="243"/>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213</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48" t="s">
        <v>555</v>
      </c>
      <c r="D133" s="243"/>
      <c r="E133" s="243"/>
      <c r="F133" s="243"/>
      <c r="G133" s="243"/>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213</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48" t="s">
        <v>575</v>
      </c>
      <c r="D134" s="243"/>
      <c r="E134" s="243"/>
      <c r="F134" s="243"/>
      <c r="G134" s="243"/>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213</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48" t="s">
        <v>576</v>
      </c>
      <c r="D135" s="243"/>
      <c r="E135" s="243"/>
      <c r="F135" s="243"/>
      <c r="G135" s="243"/>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213</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48" t="s">
        <v>558</v>
      </c>
      <c r="D136" s="243"/>
      <c r="E136" s="243"/>
      <c r="F136" s="243"/>
      <c r="G136" s="243"/>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213</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48" t="s">
        <v>529</v>
      </c>
      <c r="D137" s="243"/>
      <c r="E137" s="243"/>
      <c r="F137" s="243"/>
      <c r="G137" s="243"/>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213</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x14ac:dyDescent="0.2">
      <c r="A138" s="221"/>
      <c r="B138" s="222"/>
      <c r="C138" s="249" t="s">
        <v>593</v>
      </c>
      <c r="D138" s="225"/>
      <c r="E138" s="226">
        <v>6</v>
      </c>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222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ht="22.5" outlineLevel="3" x14ac:dyDescent="0.2">
      <c r="A139" s="221"/>
      <c r="B139" s="222"/>
      <c r="C139" s="249" t="s">
        <v>560</v>
      </c>
      <c r="D139" s="225"/>
      <c r="E139" s="226"/>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222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49" t="s">
        <v>561</v>
      </c>
      <c r="D140" s="225"/>
      <c r="E140" s="226"/>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222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49" t="s">
        <v>562</v>
      </c>
      <c r="D141" s="225"/>
      <c r="E141" s="226"/>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222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ht="22.5" outlineLevel="1" x14ac:dyDescent="0.2">
      <c r="A142" s="235">
        <v>14</v>
      </c>
      <c r="B142" s="236" t="s">
        <v>597</v>
      </c>
      <c r="C142" s="246" t="s">
        <v>952</v>
      </c>
      <c r="D142" s="237" t="s">
        <v>342</v>
      </c>
      <c r="E142" s="238">
        <v>6</v>
      </c>
      <c r="F142" s="239"/>
      <c r="G142" s="240">
        <f>ROUND(E142*F142,2)</f>
        <v>0</v>
      </c>
      <c r="H142" s="239"/>
      <c r="I142" s="240">
        <f>ROUND(E142*H142,2)</f>
        <v>0</v>
      </c>
      <c r="J142" s="239"/>
      <c r="K142" s="240">
        <f>ROUND(E142*J142,2)</f>
        <v>0</v>
      </c>
      <c r="L142" s="240">
        <v>12</v>
      </c>
      <c r="M142" s="240">
        <f>G142*(1+L142/100)</f>
        <v>0</v>
      </c>
      <c r="N142" s="238">
        <v>0</v>
      </c>
      <c r="O142" s="238">
        <f>ROUND(E142*N142,2)</f>
        <v>0</v>
      </c>
      <c r="P142" s="238">
        <v>0</v>
      </c>
      <c r="Q142" s="238">
        <f>ROUND(E142*P142,2)</f>
        <v>0</v>
      </c>
      <c r="R142" s="240"/>
      <c r="S142" s="240" t="s">
        <v>229</v>
      </c>
      <c r="T142" s="241" t="s">
        <v>208</v>
      </c>
      <c r="U142" s="224">
        <v>0</v>
      </c>
      <c r="V142" s="224">
        <f>ROUND(E142*U142,2)</f>
        <v>0</v>
      </c>
      <c r="W142" s="224"/>
      <c r="X142" s="224" t="s">
        <v>238</v>
      </c>
      <c r="Y142" s="224" t="s">
        <v>210</v>
      </c>
      <c r="Z142" s="214"/>
      <c r="AA142" s="214"/>
      <c r="AB142" s="214"/>
      <c r="AC142" s="214"/>
      <c r="AD142" s="214"/>
      <c r="AE142" s="214"/>
      <c r="AF142" s="214"/>
      <c r="AG142" s="214" t="s">
        <v>319</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2" x14ac:dyDescent="0.2">
      <c r="A143" s="221"/>
      <c r="B143" s="222"/>
      <c r="C143" s="247" t="s">
        <v>573</v>
      </c>
      <c r="D143" s="242"/>
      <c r="E143" s="242"/>
      <c r="F143" s="242"/>
      <c r="G143" s="242"/>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213</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48" t="s">
        <v>574</v>
      </c>
      <c r="D144" s="243"/>
      <c r="E144" s="243"/>
      <c r="F144" s="243"/>
      <c r="G144" s="243"/>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213</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48" t="s">
        <v>555</v>
      </c>
      <c r="D145" s="243"/>
      <c r="E145" s="243"/>
      <c r="F145" s="243"/>
      <c r="G145" s="243"/>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213</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48" t="s">
        <v>575</v>
      </c>
      <c r="D146" s="243"/>
      <c r="E146" s="243"/>
      <c r="F146" s="243"/>
      <c r="G146" s="243"/>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213</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48" t="s">
        <v>576</v>
      </c>
      <c r="D147" s="243"/>
      <c r="E147" s="243"/>
      <c r="F147" s="243"/>
      <c r="G147" s="243"/>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213</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48" t="s">
        <v>558</v>
      </c>
      <c r="D148" s="243"/>
      <c r="E148" s="243"/>
      <c r="F148" s="243"/>
      <c r="G148" s="243"/>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213</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48" t="s">
        <v>529</v>
      </c>
      <c r="D149" s="243"/>
      <c r="E149" s="243"/>
      <c r="F149" s="243"/>
      <c r="G149" s="243"/>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213</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2" x14ac:dyDescent="0.2">
      <c r="A150" s="221"/>
      <c r="B150" s="222"/>
      <c r="C150" s="249" t="s">
        <v>593</v>
      </c>
      <c r="D150" s="225"/>
      <c r="E150" s="226">
        <v>6</v>
      </c>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222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ht="22.5" outlineLevel="3" x14ac:dyDescent="0.2">
      <c r="A151" s="221"/>
      <c r="B151" s="222"/>
      <c r="C151" s="249" t="s">
        <v>560</v>
      </c>
      <c r="D151" s="225"/>
      <c r="E151" s="226"/>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222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49" t="s">
        <v>561</v>
      </c>
      <c r="D152" s="225"/>
      <c r="E152" s="226"/>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222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49" t="s">
        <v>562</v>
      </c>
      <c r="D153" s="225"/>
      <c r="E153" s="226"/>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222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ht="22.5" outlineLevel="1" x14ac:dyDescent="0.2">
      <c r="A154" s="235">
        <v>15</v>
      </c>
      <c r="B154" s="236" t="s">
        <v>599</v>
      </c>
      <c r="C154" s="246" t="s">
        <v>953</v>
      </c>
      <c r="D154" s="237" t="s">
        <v>342</v>
      </c>
      <c r="E154" s="238">
        <v>6</v>
      </c>
      <c r="F154" s="239"/>
      <c r="G154" s="240">
        <f>ROUND(E154*F154,2)</f>
        <v>0</v>
      </c>
      <c r="H154" s="239"/>
      <c r="I154" s="240">
        <f>ROUND(E154*H154,2)</f>
        <v>0</v>
      </c>
      <c r="J154" s="239"/>
      <c r="K154" s="240">
        <f>ROUND(E154*J154,2)</f>
        <v>0</v>
      </c>
      <c r="L154" s="240">
        <v>12</v>
      </c>
      <c r="M154" s="240">
        <f>G154*(1+L154/100)</f>
        <v>0</v>
      </c>
      <c r="N154" s="238">
        <v>0</v>
      </c>
      <c r="O154" s="238">
        <f>ROUND(E154*N154,2)</f>
        <v>0</v>
      </c>
      <c r="P154" s="238">
        <v>0</v>
      </c>
      <c r="Q154" s="238">
        <f>ROUND(E154*P154,2)</f>
        <v>0</v>
      </c>
      <c r="R154" s="240"/>
      <c r="S154" s="240" t="s">
        <v>229</v>
      </c>
      <c r="T154" s="241" t="s">
        <v>208</v>
      </c>
      <c r="U154" s="224">
        <v>0</v>
      </c>
      <c r="V154" s="224">
        <f>ROUND(E154*U154,2)</f>
        <v>0</v>
      </c>
      <c r="W154" s="224"/>
      <c r="X154" s="224" t="s">
        <v>238</v>
      </c>
      <c r="Y154" s="224" t="s">
        <v>210</v>
      </c>
      <c r="Z154" s="214"/>
      <c r="AA154" s="214"/>
      <c r="AB154" s="214"/>
      <c r="AC154" s="214"/>
      <c r="AD154" s="214"/>
      <c r="AE154" s="214"/>
      <c r="AF154" s="214"/>
      <c r="AG154" s="214" t="s">
        <v>319</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2" x14ac:dyDescent="0.2">
      <c r="A155" s="221"/>
      <c r="B155" s="222"/>
      <c r="C155" s="247" t="s">
        <v>591</v>
      </c>
      <c r="D155" s="242"/>
      <c r="E155" s="242"/>
      <c r="F155" s="242"/>
      <c r="G155" s="242"/>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213</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48" t="s">
        <v>574</v>
      </c>
      <c r="D156" s="243"/>
      <c r="E156" s="243"/>
      <c r="F156" s="243"/>
      <c r="G156" s="243"/>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213</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48" t="s">
        <v>555</v>
      </c>
      <c r="D157" s="243"/>
      <c r="E157" s="243"/>
      <c r="F157" s="243"/>
      <c r="G157" s="243"/>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213</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48" t="s">
        <v>575</v>
      </c>
      <c r="D158" s="243"/>
      <c r="E158" s="243"/>
      <c r="F158" s="243"/>
      <c r="G158" s="243"/>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213</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48" t="s">
        <v>576</v>
      </c>
      <c r="D159" s="243"/>
      <c r="E159" s="243"/>
      <c r="F159" s="243"/>
      <c r="G159" s="243"/>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213</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48" t="s">
        <v>592</v>
      </c>
      <c r="D160" s="243"/>
      <c r="E160" s="243"/>
      <c r="F160" s="243"/>
      <c r="G160" s="243"/>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213</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48" t="s">
        <v>558</v>
      </c>
      <c r="D161" s="243"/>
      <c r="E161" s="243"/>
      <c r="F161" s="243"/>
      <c r="G161" s="243"/>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213</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48" t="s">
        <v>529</v>
      </c>
      <c r="D162" s="243"/>
      <c r="E162" s="243"/>
      <c r="F162" s="243"/>
      <c r="G162" s="243"/>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213</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2" x14ac:dyDescent="0.2">
      <c r="A163" s="221"/>
      <c r="B163" s="222"/>
      <c r="C163" s="249" t="s">
        <v>593</v>
      </c>
      <c r="D163" s="225"/>
      <c r="E163" s="226">
        <v>6</v>
      </c>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222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ht="22.5" outlineLevel="3" x14ac:dyDescent="0.2">
      <c r="A164" s="221"/>
      <c r="B164" s="222"/>
      <c r="C164" s="249" t="s">
        <v>560</v>
      </c>
      <c r="D164" s="225"/>
      <c r="E164" s="226"/>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222</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49" t="s">
        <v>561</v>
      </c>
      <c r="D165" s="225"/>
      <c r="E165" s="226"/>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222</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49" t="s">
        <v>562</v>
      </c>
      <c r="D166" s="225"/>
      <c r="E166" s="226"/>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222</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ht="22.5" outlineLevel="1" x14ac:dyDescent="0.2">
      <c r="A167" s="235">
        <v>16</v>
      </c>
      <c r="B167" s="236" t="s">
        <v>601</v>
      </c>
      <c r="C167" s="246" t="s">
        <v>744</v>
      </c>
      <c r="D167" s="237" t="s">
        <v>342</v>
      </c>
      <c r="E167" s="238">
        <v>6</v>
      </c>
      <c r="F167" s="239"/>
      <c r="G167" s="240">
        <f>ROUND(E167*F167,2)</f>
        <v>0</v>
      </c>
      <c r="H167" s="239"/>
      <c r="I167" s="240">
        <f>ROUND(E167*H167,2)</f>
        <v>0</v>
      </c>
      <c r="J167" s="239"/>
      <c r="K167" s="240">
        <f>ROUND(E167*J167,2)</f>
        <v>0</v>
      </c>
      <c r="L167" s="240">
        <v>12</v>
      </c>
      <c r="M167" s="240">
        <f>G167*(1+L167/100)</f>
        <v>0</v>
      </c>
      <c r="N167" s="238">
        <v>0</v>
      </c>
      <c r="O167" s="238">
        <f>ROUND(E167*N167,2)</f>
        <v>0</v>
      </c>
      <c r="P167" s="238">
        <v>0</v>
      </c>
      <c r="Q167" s="238">
        <f>ROUND(E167*P167,2)</f>
        <v>0</v>
      </c>
      <c r="R167" s="240"/>
      <c r="S167" s="240" t="s">
        <v>229</v>
      </c>
      <c r="T167" s="241" t="s">
        <v>208</v>
      </c>
      <c r="U167" s="224">
        <v>0</v>
      </c>
      <c r="V167" s="224">
        <f>ROUND(E167*U167,2)</f>
        <v>0</v>
      </c>
      <c r="W167" s="224"/>
      <c r="X167" s="224" t="s">
        <v>238</v>
      </c>
      <c r="Y167" s="224" t="s">
        <v>210</v>
      </c>
      <c r="Z167" s="214"/>
      <c r="AA167" s="214"/>
      <c r="AB167" s="214"/>
      <c r="AC167" s="214"/>
      <c r="AD167" s="214"/>
      <c r="AE167" s="214"/>
      <c r="AF167" s="214"/>
      <c r="AG167" s="214" t="s">
        <v>319</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2" x14ac:dyDescent="0.2">
      <c r="A168" s="221"/>
      <c r="B168" s="222"/>
      <c r="C168" s="247" t="s">
        <v>580</v>
      </c>
      <c r="D168" s="242"/>
      <c r="E168" s="242"/>
      <c r="F168" s="242"/>
      <c r="G168" s="242"/>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213</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48" t="s">
        <v>603</v>
      </c>
      <c r="D169" s="243"/>
      <c r="E169" s="243"/>
      <c r="F169" s="243"/>
      <c r="G169" s="243"/>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213</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48" t="s">
        <v>555</v>
      </c>
      <c r="D170" s="243"/>
      <c r="E170" s="243"/>
      <c r="F170" s="243"/>
      <c r="G170" s="243"/>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213</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48" t="s">
        <v>604</v>
      </c>
      <c r="D171" s="243"/>
      <c r="E171" s="243"/>
      <c r="F171" s="243"/>
      <c r="G171" s="243"/>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213</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48" t="s">
        <v>558</v>
      </c>
      <c r="D172" s="243"/>
      <c r="E172" s="243"/>
      <c r="F172" s="243"/>
      <c r="G172" s="243"/>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213</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48" t="s">
        <v>529</v>
      </c>
      <c r="D173" s="243"/>
      <c r="E173" s="243"/>
      <c r="F173" s="243"/>
      <c r="G173" s="243"/>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213</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2" x14ac:dyDescent="0.2">
      <c r="A174" s="221"/>
      <c r="B174" s="222"/>
      <c r="C174" s="249" t="s">
        <v>1062</v>
      </c>
      <c r="D174" s="225"/>
      <c r="E174" s="226">
        <v>6</v>
      </c>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222</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ht="22.5" outlineLevel="3" x14ac:dyDescent="0.2">
      <c r="A175" s="221"/>
      <c r="B175" s="222"/>
      <c r="C175" s="249" t="s">
        <v>560</v>
      </c>
      <c r="D175" s="225"/>
      <c r="E175" s="226"/>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222</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21"/>
      <c r="B176" s="222"/>
      <c r="C176" s="249" t="s">
        <v>561</v>
      </c>
      <c r="D176" s="225"/>
      <c r="E176" s="226"/>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222</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49" t="s">
        <v>562</v>
      </c>
      <c r="D177" s="225"/>
      <c r="E177" s="226"/>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222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x14ac:dyDescent="0.2">
      <c r="A178" s="228" t="s">
        <v>202</v>
      </c>
      <c r="B178" s="229" t="s">
        <v>168</v>
      </c>
      <c r="C178" s="245" t="s">
        <v>169</v>
      </c>
      <c r="D178" s="230"/>
      <c r="E178" s="231"/>
      <c r="F178" s="232"/>
      <c r="G178" s="232">
        <f>SUMIF(AG179:AG191,"&lt;&gt;NOR",G179:G191)</f>
        <v>0</v>
      </c>
      <c r="H178" s="232"/>
      <c r="I178" s="232">
        <f>SUM(I179:I191)</f>
        <v>0</v>
      </c>
      <c r="J178" s="232"/>
      <c r="K178" s="232">
        <f>SUM(K179:K191)</f>
        <v>0</v>
      </c>
      <c r="L178" s="232"/>
      <c r="M178" s="232">
        <f>SUM(M179:M191)</f>
        <v>0</v>
      </c>
      <c r="N178" s="231"/>
      <c r="O178" s="231">
        <f>SUM(O179:O191)</f>
        <v>0</v>
      </c>
      <c r="P178" s="231"/>
      <c r="Q178" s="231">
        <f>SUM(Q179:Q191)</f>
        <v>0</v>
      </c>
      <c r="R178" s="232"/>
      <c r="S178" s="232"/>
      <c r="T178" s="233"/>
      <c r="U178" s="227"/>
      <c r="V178" s="227">
        <f>SUM(V179:V191)</f>
        <v>0</v>
      </c>
      <c r="W178" s="227"/>
      <c r="X178" s="227"/>
      <c r="Y178" s="227"/>
      <c r="AG178" t="s">
        <v>203</v>
      </c>
    </row>
    <row r="179" spans="1:60" ht="22.5" outlineLevel="1" x14ac:dyDescent="0.2">
      <c r="A179" s="235">
        <v>17</v>
      </c>
      <c r="B179" s="236" t="s">
        <v>608</v>
      </c>
      <c r="C179" s="246" t="s">
        <v>745</v>
      </c>
      <c r="D179" s="237" t="s">
        <v>342</v>
      </c>
      <c r="E179" s="238">
        <v>1</v>
      </c>
      <c r="F179" s="239"/>
      <c r="G179" s="240">
        <f>ROUND(E179*F179,2)</f>
        <v>0</v>
      </c>
      <c r="H179" s="239"/>
      <c r="I179" s="240">
        <f>ROUND(E179*H179,2)</f>
        <v>0</v>
      </c>
      <c r="J179" s="239"/>
      <c r="K179" s="240">
        <f>ROUND(E179*J179,2)</f>
        <v>0</v>
      </c>
      <c r="L179" s="240">
        <v>12</v>
      </c>
      <c r="M179" s="240">
        <f>G179*(1+L179/100)</f>
        <v>0</v>
      </c>
      <c r="N179" s="238">
        <v>0</v>
      </c>
      <c r="O179" s="238">
        <f>ROUND(E179*N179,2)</f>
        <v>0</v>
      </c>
      <c r="P179" s="238">
        <v>0</v>
      </c>
      <c r="Q179" s="238">
        <f>ROUND(E179*P179,2)</f>
        <v>0</v>
      </c>
      <c r="R179" s="240"/>
      <c r="S179" s="240" t="s">
        <v>229</v>
      </c>
      <c r="T179" s="241" t="s">
        <v>208</v>
      </c>
      <c r="U179" s="224">
        <v>0</v>
      </c>
      <c r="V179" s="224">
        <f>ROUND(E179*U179,2)</f>
        <v>0</v>
      </c>
      <c r="W179" s="224"/>
      <c r="X179" s="224" t="s">
        <v>238</v>
      </c>
      <c r="Y179" s="224" t="s">
        <v>210</v>
      </c>
      <c r="Z179" s="214"/>
      <c r="AA179" s="214"/>
      <c r="AB179" s="214"/>
      <c r="AC179" s="214"/>
      <c r="AD179" s="214"/>
      <c r="AE179" s="214"/>
      <c r="AF179" s="214"/>
      <c r="AG179" s="214" t="s">
        <v>319</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2" x14ac:dyDescent="0.2">
      <c r="A180" s="221"/>
      <c r="B180" s="222"/>
      <c r="C180" s="247" t="s">
        <v>611</v>
      </c>
      <c r="D180" s="242"/>
      <c r="E180" s="242"/>
      <c r="F180" s="242"/>
      <c r="G180" s="242"/>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213</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48" t="s">
        <v>612</v>
      </c>
      <c r="D181" s="243"/>
      <c r="E181" s="243"/>
      <c r="F181" s="243"/>
      <c r="G181" s="243"/>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213</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48" t="s">
        <v>613</v>
      </c>
      <c r="D182" s="243"/>
      <c r="E182" s="243"/>
      <c r="F182" s="243"/>
      <c r="G182" s="243"/>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213</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48" t="s">
        <v>614</v>
      </c>
      <c r="D183" s="243"/>
      <c r="E183" s="243"/>
      <c r="F183" s="243"/>
      <c r="G183" s="243"/>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213</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48" t="s">
        <v>615</v>
      </c>
      <c r="D184" s="243"/>
      <c r="E184" s="243"/>
      <c r="F184" s="243"/>
      <c r="G184" s="243"/>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213</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48" t="s">
        <v>616</v>
      </c>
      <c r="D185" s="243"/>
      <c r="E185" s="243"/>
      <c r="F185" s="243"/>
      <c r="G185" s="243"/>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213</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48" t="s">
        <v>618</v>
      </c>
      <c r="D186" s="243"/>
      <c r="E186" s="243"/>
      <c r="F186" s="243"/>
      <c r="G186" s="243"/>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213</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48" t="s">
        <v>529</v>
      </c>
      <c r="D187" s="243"/>
      <c r="E187" s="243"/>
      <c r="F187" s="243"/>
      <c r="G187" s="243"/>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213</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2" x14ac:dyDescent="0.2">
      <c r="A188" s="221"/>
      <c r="B188" s="222"/>
      <c r="C188" s="249" t="s">
        <v>617</v>
      </c>
      <c r="D188" s="225"/>
      <c r="E188" s="226">
        <v>1</v>
      </c>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222</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ht="22.5" outlineLevel="3" x14ac:dyDescent="0.2">
      <c r="A189" s="221"/>
      <c r="B189" s="222"/>
      <c r="C189" s="249" t="s">
        <v>560</v>
      </c>
      <c r="D189" s="225"/>
      <c r="E189" s="226"/>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222</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21"/>
      <c r="B190" s="222"/>
      <c r="C190" s="249" t="s">
        <v>561</v>
      </c>
      <c r="D190" s="225"/>
      <c r="E190" s="226"/>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222</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49" t="s">
        <v>562</v>
      </c>
      <c r="D191" s="225"/>
      <c r="E191" s="226"/>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222</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x14ac:dyDescent="0.2">
      <c r="A192" s="3"/>
      <c r="B192" s="4"/>
      <c r="C192" s="250"/>
      <c r="D192" s="6"/>
      <c r="E192" s="3"/>
      <c r="F192" s="3"/>
      <c r="G192" s="3"/>
      <c r="H192" s="3"/>
      <c r="I192" s="3"/>
      <c r="J192" s="3"/>
      <c r="K192" s="3"/>
      <c r="L192" s="3"/>
      <c r="M192" s="3"/>
      <c r="N192" s="3"/>
      <c r="O192" s="3"/>
      <c r="P192" s="3"/>
      <c r="Q192" s="3"/>
      <c r="R192" s="3"/>
      <c r="S192" s="3"/>
      <c r="T192" s="3"/>
      <c r="U192" s="3"/>
      <c r="V192" s="3"/>
      <c r="W192" s="3"/>
      <c r="X192" s="3"/>
      <c r="Y192" s="3"/>
      <c r="AE192">
        <v>12</v>
      </c>
      <c r="AF192">
        <v>21</v>
      </c>
      <c r="AG192" t="s">
        <v>188</v>
      </c>
    </row>
    <row r="193" spans="1:33" x14ac:dyDescent="0.2">
      <c r="A193" s="217"/>
      <c r="B193" s="218" t="s">
        <v>29</v>
      </c>
      <c r="C193" s="251"/>
      <c r="D193" s="219"/>
      <c r="E193" s="220"/>
      <c r="F193" s="220"/>
      <c r="G193" s="234">
        <f>G8+G21+G178</f>
        <v>0</v>
      </c>
      <c r="H193" s="3"/>
      <c r="I193" s="3"/>
      <c r="J193" s="3"/>
      <c r="K193" s="3"/>
      <c r="L193" s="3"/>
      <c r="M193" s="3"/>
      <c r="N193" s="3"/>
      <c r="O193" s="3"/>
      <c r="P193" s="3"/>
      <c r="Q193" s="3"/>
      <c r="R193" s="3"/>
      <c r="S193" s="3"/>
      <c r="T193" s="3"/>
      <c r="U193" s="3"/>
      <c r="V193" s="3"/>
      <c r="W193" s="3"/>
      <c r="X193" s="3"/>
      <c r="Y193" s="3"/>
      <c r="AE193">
        <f>SUMIF(L7:L191,AE192,G7:G191)</f>
        <v>0</v>
      </c>
      <c r="AF193">
        <f>SUMIF(L7:L191,AF192,G7:G191)</f>
        <v>0</v>
      </c>
      <c r="AG193" t="s">
        <v>230</v>
      </c>
    </row>
    <row r="194" spans="1:33" x14ac:dyDescent="0.2">
      <c r="C194" s="252"/>
      <c r="D194" s="10"/>
      <c r="AG194" t="s">
        <v>231</v>
      </c>
    </row>
    <row r="195" spans="1:33" x14ac:dyDescent="0.2">
      <c r="D195" s="10"/>
    </row>
    <row r="196" spans="1:33" x14ac:dyDescent="0.2">
      <c r="D196" s="10"/>
    </row>
    <row r="197" spans="1:33" x14ac:dyDescent="0.2">
      <c r="D197" s="10"/>
    </row>
    <row r="198" spans="1:33" x14ac:dyDescent="0.2">
      <c r="D198" s="10"/>
    </row>
    <row r="199" spans="1:33" x14ac:dyDescent="0.2">
      <c r="D199" s="10"/>
    </row>
    <row r="200" spans="1:33" x14ac:dyDescent="0.2">
      <c r="D200" s="10"/>
    </row>
    <row r="201" spans="1:33" x14ac:dyDescent="0.2">
      <c r="D201" s="10"/>
    </row>
    <row r="202" spans="1:33" x14ac:dyDescent="0.2">
      <c r="D202" s="10"/>
    </row>
    <row r="203" spans="1:33" x14ac:dyDescent="0.2">
      <c r="D203" s="10"/>
    </row>
    <row r="204" spans="1:33" x14ac:dyDescent="0.2">
      <c r="D204" s="10"/>
    </row>
    <row r="205" spans="1:33" x14ac:dyDescent="0.2">
      <c r="D205" s="10"/>
    </row>
    <row r="206" spans="1:33" x14ac:dyDescent="0.2">
      <c r="D206" s="10"/>
    </row>
    <row r="207" spans="1:33" x14ac:dyDescent="0.2">
      <c r="D207" s="10"/>
    </row>
    <row r="208" spans="1:33"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bwVbhXUPvnZ9act0TWhdN/tNlrBSZi6PwWpUuJR7mdVH8C7Vp47wQC4y+BSdzyKXeDvIu7sGU0oso6wbYrWgA==" saltValue="nAAPaNM8at6+KEtTjtNkWw==" spinCount="100000" sheet="1" formatRows="0"/>
  <mergeCells count="103">
    <mergeCell ref="C187:G187"/>
    <mergeCell ref="C181:G181"/>
    <mergeCell ref="C182:G182"/>
    <mergeCell ref="C183:G183"/>
    <mergeCell ref="C184:G184"/>
    <mergeCell ref="C185:G185"/>
    <mergeCell ref="C186:G186"/>
    <mergeCell ref="C169:G169"/>
    <mergeCell ref="C170:G170"/>
    <mergeCell ref="C171:G171"/>
    <mergeCell ref="C172:G172"/>
    <mergeCell ref="C173:G173"/>
    <mergeCell ref="C180:G180"/>
    <mergeCell ref="C158:G158"/>
    <mergeCell ref="C159:G159"/>
    <mergeCell ref="C160:G160"/>
    <mergeCell ref="C161:G161"/>
    <mergeCell ref="C162:G162"/>
    <mergeCell ref="C168:G168"/>
    <mergeCell ref="C147:G147"/>
    <mergeCell ref="C148:G148"/>
    <mergeCell ref="C149:G149"/>
    <mergeCell ref="C155:G155"/>
    <mergeCell ref="C156:G156"/>
    <mergeCell ref="C157:G157"/>
    <mergeCell ref="C136:G136"/>
    <mergeCell ref="C137:G137"/>
    <mergeCell ref="C143:G143"/>
    <mergeCell ref="C144:G144"/>
    <mergeCell ref="C145:G145"/>
    <mergeCell ref="C146:G146"/>
    <mergeCell ref="C125:G125"/>
    <mergeCell ref="C131:G131"/>
    <mergeCell ref="C132:G132"/>
    <mergeCell ref="C133:G133"/>
    <mergeCell ref="C134:G134"/>
    <mergeCell ref="C135:G135"/>
    <mergeCell ref="C119:G119"/>
    <mergeCell ref="C120:G120"/>
    <mergeCell ref="C121:G121"/>
    <mergeCell ref="C122:G122"/>
    <mergeCell ref="C123:G123"/>
    <mergeCell ref="C124:G124"/>
    <mergeCell ref="C108:G108"/>
    <mergeCell ref="C109:G109"/>
    <mergeCell ref="C110:G110"/>
    <mergeCell ref="C111:G111"/>
    <mergeCell ref="C112:G112"/>
    <mergeCell ref="C118:G118"/>
    <mergeCell ref="C97:G97"/>
    <mergeCell ref="C98:G98"/>
    <mergeCell ref="C99:G99"/>
    <mergeCell ref="C100:G100"/>
    <mergeCell ref="C106:G106"/>
    <mergeCell ref="C107:G107"/>
    <mergeCell ref="C86:G86"/>
    <mergeCell ref="C87:G87"/>
    <mergeCell ref="C88:G88"/>
    <mergeCell ref="C94:G94"/>
    <mergeCell ref="C95:G95"/>
    <mergeCell ref="C96:G96"/>
    <mergeCell ref="C75:G75"/>
    <mergeCell ref="C76:G76"/>
    <mergeCell ref="C82:G82"/>
    <mergeCell ref="C83:G83"/>
    <mergeCell ref="C84:G84"/>
    <mergeCell ref="C85:G85"/>
    <mergeCell ref="C64:G64"/>
    <mergeCell ref="C70:G70"/>
    <mergeCell ref="C71:G71"/>
    <mergeCell ref="C72:G72"/>
    <mergeCell ref="C73:G73"/>
    <mergeCell ref="C74:G74"/>
    <mergeCell ref="C58:G58"/>
    <mergeCell ref="C59:G59"/>
    <mergeCell ref="C60:G60"/>
    <mergeCell ref="C61:G61"/>
    <mergeCell ref="C62:G62"/>
    <mergeCell ref="C63:G63"/>
    <mergeCell ref="C47:G47"/>
    <mergeCell ref="C48:G48"/>
    <mergeCell ref="C49:G49"/>
    <mergeCell ref="C50:G50"/>
    <mergeCell ref="C51:G51"/>
    <mergeCell ref="C52:G52"/>
    <mergeCell ref="C36:G36"/>
    <mergeCell ref="C37:G37"/>
    <mergeCell ref="C38:G38"/>
    <mergeCell ref="C39:G39"/>
    <mergeCell ref="C40:G40"/>
    <mergeCell ref="C46:G46"/>
    <mergeCell ref="C18:G18"/>
    <mergeCell ref="C19:G19"/>
    <mergeCell ref="C23:G23"/>
    <mergeCell ref="C24:G24"/>
    <mergeCell ref="C34:G34"/>
    <mergeCell ref="C35:G35"/>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25</vt:i4>
      </vt:variant>
      <vt:variant>
        <vt:lpstr>Pojmenované oblasti</vt:lpstr>
      </vt:variant>
      <vt:variant>
        <vt:i4>90</vt:i4>
      </vt:variant>
    </vt:vector>
  </HeadingPairs>
  <TitlesOfParts>
    <vt:vector size="115" baseType="lpstr">
      <vt:lpstr>Pokyny pro vyplnění</vt:lpstr>
      <vt:lpstr>Stavba</vt:lpstr>
      <vt:lpstr>VzorPolozky</vt:lpstr>
      <vt:lpstr>00 00 Naklady</vt:lpstr>
      <vt:lpstr>Křídl 54-01 1 Pol</vt:lpstr>
      <vt:lpstr>Křídl 54-01 2 Pol</vt:lpstr>
      <vt:lpstr>Křídl 54-01 3 Pol</vt:lpstr>
      <vt:lpstr>Křídl 56-02 1 Pol</vt:lpstr>
      <vt:lpstr>Křídl 56-02 2 Pol</vt:lpstr>
      <vt:lpstr>Křídl 56-02 3 Pol</vt:lpstr>
      <vt:lpstr>Křídl 58-03 1 Pol</vt:lpstr>
      <vt:lpstr>Křídl 58-03 2 Pol</vt:lpstr>
      <vt:lpstr>Křídl 58-03 3 Pol</vt:lpstr>
      <vt:lpstr>Křídl 60-04 1 Pol</vt:lpstr>
      <vt:lpstr>Křídl 60-04 2 Pol</vt:lpstr>
      <vt:lpstr>Křídl 60-04 3 Pol</vt:lpstr>
      <vt:lpstr>Křídl 62-05 1 Pol</vt:lpstr>
      <vt:lpstr>Křídl 62-05 2 Pol</vt:lpstr>
      <vt:lpstr>Křídl 62-05 3 Pol</vt:lpstr>
      <vt:lpstr>Křídl 64-06 1 Pol</vt:lpstr>
      <vt:lpstr>Křídl 64-06 2 Pol</vt:lpstr>
      <vt:lpstr>Křídl 64-06 3 Pol</vt:lpstr>
      <vt:lpstr>Křídl 66-07 1 Pol</vt:lpstr>
      <vt:lpstr>Křídl 66-07 2 Pol</vt:lpstr>
      <vt:lpstr>Křídl 66-07 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'Křídl 54-01 1 Pol'!Názvy_tisku</vt:lpstr>
      <vt:lpstr>'Křídl 54-01 2 Pol'!Názvy_tisku</vt:lpstr>
      <vt:lpstr>'Křídl 54-01 3 Pol'!Názvy_tisku</vt:lpstr>
      <vt:lpstr>'Křídl 56-02 1 Pol'!Názvy_tisku</vt:lpstr>
      <vt:lpstr>'Křídl 56-02 2 Pol'!Názvy_tisku</vt:lpstr>
      <vt:lpstr>'Křídl 56-02 3 Pol'!Názvy_tisku</vt:lpstr>
      <vt:lpstr>'Křídl 58-03 1 Pol'!Názvy_tisku</vt:lpstr>
      <vt:lpstr>'Křídl 58-03 2 Pol'!Názvy_tisku</vt:lpstr>
      <vt:lpstr>'Křídl 58-03 3 Pol'!Názvy_tisku</vt:lpstr>
      <vt:lpstr>'Křídl 60-04 1 Pol'!Názvy_tisku</vt:lpstr>
      <vt:lpstr>'Křídl 60-04 2 Pol'!Názvy_tisku</vt:lpstr>
      <vt:lpstr>'Křídl 60-04 3 Pol'!Názvy_tisku</vt:lpstr>
      <vt:lpstr>'Křídl 62-05 1 Pol'!Názvy_tisku</vt:lpstr>
      <vt:lpstr>'Křídl 62-05 2 Pol'!Názvy_tisku</vt:lpstr>
      <vt:lpstr>'Křídl 62-05 3 Pol'!Názvy_tisku</vt:lpstr>
      <vt:lpstr>'Křídl 64-06 1 Pol'!Názvy_tisku</vt:lpstr>
      <vt:lpstr>'Křídl 64-06 2 Pol'!Názvy_tisku</vt:lpstr>
      <vt:lpstr>'Křídl 64-06 3 Pol'!Názvy_tisku</vt:lpstr>
      <vt:lpstr>'Křídl 66-07 1 Pol'!Názvy_tisku</vt:lpstr>
      <vt:lpstr>'Křídl 66-07 2 Pol'!Názvy_tisku</vt:lpstr>
      <vt:lpstr>'Křídl 66-07 3 Pol'!Názvy_tisku</vt:lpstr>
      <vt:lpstr>oadresa</vt:lpstr>
      <vt:lpstr>Stavba!Objednatel</vt:lpstr>
      <vt:lpstr>Stavba!Objekt</vt:lpstr>
      <vt:lpstr>'00 00 Naklady'!Oblast_tisku</vt:lpstr>
      <vt:lpstr>'Křídl 54-01 1 Pol'!Oblast_tisku</vt:lpstr>
      <vt:lpstr>'Křídl 54-01 2 Pol'!Oblast_tisku</vt:lpstr>
      <vt:lpstr>'Křídl 54-01 3 Pol'!Oblast_tisku</vt:lpstr>
      <vt:lpstr>'Křídl 56-02 1 Pol'!Oblast_tisku</vt:lpstr>
      <vt:lpstr>'Křídl 56-02 2 Pol'!Oblast_tisku</vt:lpstr>
      <vt:lpstr>'Křídl 56-02 3 Pol'!Oblast_tisku</vt:lpstr>
      <vt:lpstr>'Křídl 58-03 1 Pol'!Oblast_tisku</vt:lpstr>
      <vt:lpstr>'Křídl 58-03 2 Pol'!Oblast_tisku</vt:lpstr>
      <vt:lpstr>'Křídl 58-03 3 Pol'!Oblast_tisku</vt:lpstr>
      <vt:lpstr>'Křídl 60-04 1 Pol'!Oblast_tisku</vt:lpstr>
      <vt:lpstr>'Křídl 60-04 2 Pol'!Oblast_tisku</vt:lpstr>
      <vt:lpstr>'Křídl 60-04 3 Pol'!Oblast_tisku</vt:lpstr>
      <vt:lpstr>'Křídl 62-05 1 Pol'!Oblast_tisku</vt:lpstr>
      <vt:lpstr>'Křídl 62-05 2 Pol'!Oblast_tisku</vt:lpstr>
      <vt:lpstr>'Křídl 62-05 3 Pol'!Oblast_tisku</vt:lpstr>
      <vt:lpstr>'Křídl 64-06 1 Pol'!Oblast_tisku</vt:lpstr>
      <vt:lpstr>'Křídl 64-06 2 Pol'!Oblast_tisku</vt:lpstr>
      <vt:lpstr>'Křídl 64-06 3 Pol'!Oblast_tisku</vt:lpstr>
      <vt:lpstr>'Křídl 66-07 1 Pol'!Oblast_tisku</vt:lpstr>
      <vt:lpstr>'Křídl 66-07 2 Pol'!Oblast_tisku</vt:lpstr>
      <vt:lpstr>'Křídl 66-07 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Novotná</dc:creator>
  <cp:lastModifiedBy>Hana Novotná</cp:lastModifiedBy>
  <cp:lastPrinted>2019-03-19T12:27:02Z</cp:lastPrinted>
  <dcterms:created xsi:type="dcterms:W3CDTF">2009-04-08T07:15:50Z</dcterms:created>
  <dcterms:modified xsi:type="dcterms:W3CDTF">2024-07-09T11:35:35Z</dcterms:modified>
</cp:coreProperties>
</file>