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Petr\Export\"/>
    </mc:Choice>
  </mc:AlternateContent>
  <bookViews>
    <workbookView xWindow="0" yWindow="0" windowWidth="0" windowHeight="0"/>
  </bookViews>
  <sheets>
    <sheet name="Rekapitulace stavby" sheetId="1" r:id="rId1"/>
    <sheet name="SO 00 - Nestavební náklady" sheetId="2" r:id="rId2"/>
    <sheet name="SO 101 - Příprava území a..." sheetId="3" r:id="rId3"/>
    <sheet name="SO 102 - Stavební úpravy ..." sheetId="4" r:id="rId4"/>
    <sheet name="SO 801, 901 - Vegetační ú..." sheetId="5" r:id="rId5"/>
    <sheet name="SO 301 - Úprava VO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00 - Nestavební náklady'!$C$116:$K$130</definedName>
    <definedName name="_xlnm.Print_Area" localSheetId="1">'SO 00 - Nestavební náklady'!$C$4:$J$76,'SO 00 - Nestavební náklady'!$C$82:$J$98,'SO 00 - Nestavební náklady'!$C$104:$J$130</definedName>
    <definedName name="_xlnm.Print_Titles" localSheetId="1">'SO 00 - Nestavební náklady'!$116:$116</definedName>
    <definedName name="_xlnm._FilterDatabase" localSheetId="2" hidden="1">'SO 101 - Příprava území a...'!$C$123:$K$227</definedName>
    <definedName name="_xlnm.Print_Area" localSheetId="2">'SO 101 - Příprava území a...'!$C$4:$J$76,'SO 101 - Příprava území a...'!$C$82:$J$105,'SO 101 - Příprava území a...'!$C$111:$J$227</definedName>
    <definedName name="_xlnm.Print_Titles" localSheetId="2">'SO 101 - Příprava území a...'!$123:$123</definedName>
    <definedName name="_xlnm._FilterDatabase" localSheetId="3" hidden="1">'SO 102 - Stavební úpravy ...'!$C$127:$K$312</definedName>
    <definedName name="_xlnm.Print_Area" localSheetId="3">'SO 102 - Stavební úpravy ...'!$C$4:$J$76,'SO 102 - Stavební úpravy ...'!$C$82:$J$109,'SO 102 - Stavební úpravy ...'!$C$115:$J$312</definedName>
    <definedName name="_xlnm.Print_Titles" localSheetId="3">'SO 102 - Stavební úpravy ...'!$127:$127</definedName>
    <definedName name="_xlnm._FilterDatabase" localSheetId="4" hidden="1">'SO 801, 901 - Vegetační ú...'!$C$128:$K$276</definedName>
    <definedName name="_xlnm.Print_Area" localSheetId="4">'SO 801, 901 - Vegetační ú...'!$C$4:$J$76,'SO 801, 901 - Vegetační ú...'!$C$82:$J$110,'SO 801, 901 - Vegetační ú...'!$C$116:$J$276</definedName>
    <definedName name="_xlnm.Print_Titles" localSheetId="4">'SO 801, 901 - Vegetační ú...'!$128:$128</definedName>
    <definedName name="_xlnm._FilterDatabase" localSheetId="5" hidden="1">'SO 301 - Úprava VO'!$C$120:$K$153</definedName>
    <definedName name="_xlnm.Print_Area" localSheetId="5">'SO 301 - Úprava VO'!$C$4:$J$76,'SO 301 - Úprava VO'!$C$82:$J$102,'SO 301 - Úprava VO'!$C$108:$J$153</definedName>
    <definedName name="_xlnm.Print_Titles" localSheetId="5">'SO 301 - Úprava VO'!$120:$120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117"/>
  <c r="J14"/>
  <c r="J12"/>
  <c r="J115"/>
  <c r="E7"/>
  <c r="E111"/>
  <c i="5" r="J37"/>
  <c r="J36"/>
  <c i="1" r="AY98"/>
  <c i="5" r="J35"/>
  <c i="1" r="AX98"/>
  <c i="5"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6"/>
  <c r="BH266"/>
  <c r="BG266"/>
  <c r="BF266"/>
  <c r="T266"/>
  <c r="T265"/>
  <c r="R266"/>
  <c r="R265"/>
  <c r="P266"/>
  <c r="P265"/>
  <c r="BI264"/>
  <c r="BH264"/>
  <c r="BG264"/>
  <c r="BF264"/>
  <c r="T264"/>
  <c r="T263"/>
  <c r="R264"/>
  <c r="R263"/>
  <c r="P264"/>
  <c r="P263"/>
  <c r="BI262"/>
  <c r="BH262"/>
  <c r="BG262"/>
  <c r="BF262"/>
  <c r="T262"/>
  <c r="T261"/>
  <c r="R262"/>
  <c r="R261"/>
  <c r="P262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91"/>
  <c r="J20"/>
  <c r="J18"/>
  <c r="E18"/>
  <c r="F126"/>
  <c r="J17"/>
  <c r="J15"/>
  <c r="E15"/>
  <c r="F125"/>
  <c r="J14"/>
  <c r="J12"/>
  <c r="J123"/>
  <c r="E7"/>
  <c r="E119"/>
  <c i="4" r="J37"/>
  <c r="J36"/>
  <c i="1" r="AY97"/>
  <c i="4" r="J35"/>
  <c i="1" r="AX97"/>
  <c i="4" r="BI312"/>
  <c r="BH312"/>
  <c r="BG312"/>
  <c r="BF312"/>
  <c r="T312"/>
  <c r="R312"/>
  <c r="P312"/>
  <c r="BI306"/>
  <c r="BH306"/>
  <c r="BG306"/>
  <c r="BF306"/>
  <c r="T306"/>
  <c r="R306"/>
  <c r="P306"/>
  <c r="BI303"/>
  <c r="BH303"/>
  <c r="BG303"/>
  <c r="BF303"/>
  <c r="T303"/>
  <c r="T302"/>
  <c r="R303"/>
  <c r="R302"/>
  <c r="P303"/>
  <c r="P302"/>
  <c r="BI301"/>
  <c r="BH301"/>
  <c r="BG301"/>
  <c r="BF301"/>
  <c r="T301"/>
  <c r="T300"/>
  <c r="R301"/>
  <c r="R300"/>
  <c r="P301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T213"/>
  <c r="R214"/>
  <c r="R213"/>
  <c r="P214"/>
  <c r="P213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47"/>
  <c r="BH147"/>
  <c r="BG147"/>
  <c r="BF147"/>
  <c r="T147"/>
  <c r="R147"/>
  <c r="P147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124"/>
  <c r="J20"/>
  <c r="J18"/>
  <c r="E18"/>
  <c r="F92"/>
  <c r="J17"/>
  <c r="J15"/>
  <c r="E15"/>
  <c r="F91"/>
  <c r="J14"/>
  <c r="J12"/>
  <c r="J89"/>
  <c r="E7"/>
  <c r="E85"/>
  <c i="3" r="J37"/>
  <c r="J36"/>
  <c i="1" r="AY96"/>
  <c i="3" r="J35"/>
  <c i="1" r="AX96"/>
  <c i="3" r="BI227"/>
  <c r="BH227"/>
  <c r="BG227"/>
  <c r="BF227"/>
  <c r="T227"/>
  <c r="R227"/>
  <c r="P227"/>
  <c r="BI226"/>
  <c r="BH226"/>
  <c r="BG226"/>
  <c r="BF226"/>
  <c r="T226"/>
  <c r="R226"/>
  <c r="P226"/>
  <c r="BI220"/>
  <c r="BH220"/>
  <c r="BG220"/>
  <c r="BF220"/>
  <c r="T220"/>
  <c r="R220"/>
  <c r="P220"/>
  <c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T191"/>
  <c r="R192"/>
  <c r="R191"/>
  <c r="P192"/>
  <c r="P191"/>
  <c r="BI187"/>
  <c r="BH187"/>
  <c r="BG187"/>
  <c r="BF187"/>
  <c r="T187"/>
  <c r="R187"/>
  <c r="P187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91"/>
  <c r="J20"/>
  <c r="J18"/>
  <c r="E18"/>
  <c r="F121"/>
  <c r="J17"/>
  <c r="J15"/>
  <c r="E15"/>
  <c r="F120"/>
  <c r="J14"/>
  <c r="J12"/>
  <c r="J118"/>
  <c r="E7"/>
  <c r="E114"/>
  <c i="2" r="J37"/>
  <c r="J36"/>
  <c i="1" r="AY95"/>
  <c i="2" r="J35"/>
  <c i="1" r="AX95"/>
  <c i="2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113"/>
  <c r="J20"/>
  <c r="J18"/>
  <c r="E18"/>
  <c r="F114"/>
  <c r="J17"/>
  <c r="J15"/>
  <c r="E15"/>
  <c r="F91"/>
  <c r="J14"/>
  <c r="J12"/>
  <c r="J111"/>
  <c r="E7"/>
  <c r="E107"/>
  <c i="1" r="L90"/>
  <c r="AM90"/>
  <c r="AM89"/>
  <c r="L89"/>
  <c r="AM87"/>
  <c r="L87"/>
  <c r="L85"/>
  <c r="L84"/>
  <c i="2" r="BK128"/>
  <c r="BK121"/>
  <c r="BK129"/>
  <c r="BK126"/>
  <c r="BK122"/>
  <c r="J122"/>
  <c i="1" r="AS94"/>
  <c i="3" r="J163"/>
  <c r="BK134"/>
  <c r="BK210"/>
  <c r="J205"/>
  <c r="BK196"/>
  <c r="BK178"/>
  <c r="BK168"/>
  <c r="BK127"/>
  <c r="J215"/>
  <c r="J210"/>
  <c r="J194"/>
  <c r="J180"/>
  <c r="BK163"/>
  <c r="J127"/>
  <c r="BK215"/>
  <c r="J206"/>
  <c r="J197"/>
  <c r="J177"/>
  <c r="J165"/>
  <c r="J147"/>
  <c i="4" r="BK312"/>
  <c r="J298"/>
  <c r="BK279"/>
  <c r="BK270"/>
  <c r="J247"/>
  <c r="BK232"/>
  <c r="J181"/>
  <c r="BK166"/>
  <c r="J134"/>
  <c r="BK306"/>
  <c r="BK287"/>
  <c r="BK266"/>
  <c r="BK260"/>
  <c r="BK214"/>
  <c r="BK181"/>
  <c r="J133"/>
  <c r="BK296"/>
  <c r="BK276"/>
  <c r="BK258"/>
  <c r="J223"/>
  <c r="BK208"/>
  <c r="BK196"/>
  <c r="J172"/>
  <c r="BK164"/>
  <c r="BK134"/>
  <c r="BK291"/>
  <c r="J272"/>
  <c r="J245"/>
  <c r="J232"/>
  <c r="BK221"/>
  <c r="J200"/>
  <c r="J176"/>
  <c i="5" r="BK276"/>
  <c r="J269"/>
  <c r="J259"/>
  <c r="J244"/>
  <c r="BK236"/>
  <c r="BK230"/>
  <c r="J219"/>
  <c r="J212"/>
  <c r="J205"/>
  <c r="J194"/>
  <c r="J186"/>
  <c r="BK172"/>
  <c r="BK164"/>
  <c r="BK155"/>
  <c r="J146"/>
  <c r="J274"/>
  <c r="J270"/>
  <c r="J248"/>
  <c r="J238"/>
  <c r="BK195"/>
  <c r="J157"/>
  <c r="BK146"/>
  <c r="BK132"/>
  <c r="J246"/>
  <c r="BK222"/>
  <c r="J201"/>
  <c r="J195"/>
  <c r="J188"/>
  <c r="J174"/>
  <c r="BK169"/>
  <c r="BK273"/>
  <c r="BK259"/>
  <c r="J251"/>
  <c r="J242"/>
  <c r="J236"/>
  <c r="BK229"/>
  <c r="BK223"/>
  <c r="BK219"/>
  <c r="J211"/>
  <c r="J206"/>
  <c r="BK194"/>
  <c r="BK183"/>
  <c r="J169"/>
  <c r="BK163"/>
  <c r="BK156"/>
  <c r="BK143"/>
  <c i="6" r="BK143"/>
  <c r="J139"/>
  <c r="BK131"/>
  <c r="J125"/>
  <c r="BK149"/>
  <c r="J143"/>
  <c r="BK134"/>
  <c r="J151"/>
  <c r="BK145"/>
  <c r="BK132"/>
  <c r="BK150"/>
  <c r="J142"/>
  <c r="J134"/>
  <c r="BK125"/>
  <c i="2" r="BK130"/>
  <c r="J125"/>
  <c r="J128"/>
  <c r="BK124"/>
  <c r="BK119"/>
  <c r="J120"/>
  <c i="3" r="BK192"/>
  <c r="J181"/>
  <c r="J171"/>
  <c r="BK153"/>
  <c r="J139"/>
  <c r="BK213"/>
  <c r="BK206"/>
  <c r="BK197"/>
  <c r="J179"/>
  <c r="BK170"/>
  <c r="J128"/>
  <c r="BK220"/>
  <c r="J213"/>
  <c r="J204"/>
  <c r="J192"/>
  <c r="J176"/>
  <c r="J170"/>
  <c r="BK151"/>
  <c r="J220"/>
  <c r="J212"/>
  <c r="J202"/>
  <c r="J178"/>
  <c r="J167"/>
  <c r="J153"/>
  <c r="J134"/>
  <c i="4" r="BK303"/>
  <c r="J285"/>
  <c r="BK272"/>
  <c r="BK262"/>
  <c r="J243"/>
  <c r="BK211"/>
  <c r="J173"/>
  <c r="BK147"/>
  <c r="J312"/>
  <c r="BK295"/>
  <c r="BK277"/>
  <c r="J262"/>
  <c r="BK229"/>
  <c r="BK217"/>
  <c r="BK192"/>
  <c r="J171"/>
  <c r="J303"/>
  <c r="J291"/>
  <c r="J270"/>
  <c r="BK245"/>
  <c r="J214"/>
  <c r="J203"/>
  <c r="BK173"/>
  <c r="J168"/>
  <c r="BK160"/>
  <c r="J295"/>
  <c r="J277"/>
  <c r="BK254"/>
  <c r="J241"/>
  <c r="J229"/>
  <c r="BK205"/>
  <c r="J192"/>
  <c r="J147"/>
  <c i="5" r="BK270"/>
  <c r="BK262"/>
  <c r="BK246"/>
  <c r="BK238"/>
  <c r="J231"/>
  <c r="BK220"/>
  <c r="J216"/>
  <c r="BK206"/>
  <c r="BK199"/>
  <c r="BK189"/>
  <c r="J178"/>
  <c r="BK171"/>
  <c r="BK157"/>
  <c r="BK151"/>
  <c r="BK140"/>
  <c r="J275"/>
  <c r="BK271"/>
  <c r="J250"/>
  <c r="J239"/>
  <c r="J225"/>
  <c r="BK160"/>
  <c r="J151"/>
  <c r="J134"/>
  <c r="J253"/>
  <c r="J223"/>
  <c r="J210"/>
  <c r="J192"/>
  <c r="J183"/>
  <c r="BK178"/>
  <c r="J172"/>
  <c r="J271"/>
  <c r="BK260"/>
  <c r="BK250"/>
  <c r="J241"/>
  <c r="J232"/>
  <c r="J228"/>
  <c r="J220"/>
  <c r="BK213"/>
  <c r="BK209"/>
  <c r="BK203"/>
  <c r="J191"/>
  <c r="BK167"/>
  <c r="BK158"/>
  <c r="BK144"/>
  <c r="BK134"/>
  <c i="6" r="BK152"/>
  <c r="J141"/>
  <c r="J136"/>
  <c r="BK127"/>
  <c r="J152"/>
  <c r="J145"/>
  <c r="J127"/>
  <c r="J150"/>
  <c r="BK138"/>
  <c r="BK126"/>
  <c r="J147"/>
  <c r="BK136"/>
  <c r="J133"/>
  <c r="J130"/>
  <c i="2" r="J129"/>
  <c r="J126"/>
  <c r="J119"/>
  <c r="BK127"/>
  <c r="BK123"/>
  <c r="J124"/>
  <c i="3" r="BK202"/>
  <c r="J187"/>
  <c r="BK180"/>
  <c r="BK167"/>
  <c r="J151"/>
  <c r="BK226"/>
  <c r="BK207"/>
  <c r="BK203"/>
  <c r="BK194"/>
  <c r="J172"/>
  <c r="BK147"/>
  <c r="J226"/>
  <c r="BK212"/>
  <c r="J203"/>
  <c r="BK187"/>
  <c r="BK182"/>
  <c r="BK172"/>
  <c r="BK227"/>
  <c r="J214"/>
  <c r="BK205"/>
  <c r="BK181"/>
  <c r="BK171"/>
  <c r="BK161"/>
  <c r="BK139"/>
  <c i="4" r="J306"/>
  <c r="J287"/>
  <c r="J276"/>
  <c r="J266"/>
  <c r="J252"/>
  <c r="J238"/>
  <c r="J179"/>
  <c r="J164"/>
  <c r="BK133"/>
  <c r="BK299"/>
  <c r="J283"/>
  <c r="J268"/>
  <c r="J254"/>
  <c r="J226"/>
  <c r="BK212"/>
  <c r="BK176"/>
  <c r="J160"/>
  <c r="J301"/>
  <c r="J274"/>
  <c r="BK247"/>
  <c r="J217"/>
  <c r="J205"/>
  <c r="BK200"/>
  <c r="BK178"/>
  <c r="J166"/>
  <c r="J299"/>
  <c r="BK285"/>
  <c r="BK268"/>
  <c r="BK252"/>
  <c r="BK238"/>
  <c r="BK226"/>
  <c r="BK203"/>
  <c r="J178"/>
  <c r="BK168"/>
  <c i="5" r="J272"/>
  <c r="J264"/>
  <c r="BK257"/>
  <c r="BK242"/>
  <c r="J233"/>
  <c r="BK228"/>
  <c r="J213"/>
  <c r="J203"/>
  <c r="BK191"/>
  <c r="J185"/>
  <c r="BK166"/>
  <c r="J156"/>
  <c r="J144"/>
  <c r="J276"/>
  <c r="BK272"/>
  <c r="J260"/>
  <c r="J240"/>
  <c r="J227"/>
  <c r="BK161"/>
  <c r="J153"/>
  <c r="J140"/>
  <c r="J257"/>
  <c r="BK226"/>
  <c r="BK211"/>
  <c r="J197"/>
  <c r="J189"/>
  <c r="J180"/>
  <c r="J164"/>
  <c r="BK269"/>
  <c r="J262"/>
  <c r="BK253"/>
  <c r="BK240"/>
  <c r="BK233"/>
  <c r="BK227"/>
  <c r="J222"/>
  <c r="BK216"/>
  <c r="BK210"/>
  <c r="BK205"/>
  <c r="BK192"/>
  <c r="BK180"/>
  <c r="J166"/>
  <c r="J161"/>
  <c r="BK153"/>
  <c r="J138"/>
  <c i="6" r="J153"/>
  <c r="BK142"/>
  <c r="J138"/>
  <c r="J126"/>
  <c r="J124"/>
  <c r="BK146"/>
  <c r="BK139"/>
  <c r="BK124"/>
  <c r="J149"/>
  <c r="J137"/>
  <c r="BK135"/>
  <c r="J131"/>
  <c i="2" r="J127"/>
  <c r="J123"/>
  <c r="J130"/>
  <c r="BK125"/>
  <c r="BK120"/>
  <c r="J121"/>
  <c i="3" r="J196"/>
  <c r="J182"/>
  <c r="BK179"/>
  <c r="J157"/>
  <c r="BK143"/>
  <c r="BK217"/>
  <c r="BK209"/>
  <c r="BK204"/>
  <c r="J195"/>
  <c r="BK177"/>
  <c r="BK165"/>
  <c r="J227"/>
  <c r="BK214"/>
  <c r="J209"/>
  <c r="BK195"/>
  <c r="J183"/>
  <c r="J161"/>
  <c r="J143"/>
  <c r="J217"/>
  <c r="J207"/>
  <c r="BK183"/>
  <c r="BK176"/>
  <c r="J168"/>
  <c r="BK157"/>
  <c r="BK128"/>
  <c i="4" r="BK301"/>
  <c r="J281"/>
  <c r="BK274"/>
  <c r="J258"/>
  <c r="BK241"/>
  <c r="J208"/>
  <c r="BK175"/>
  <c r="BK162"/>
  <c r="J131"/>
  <c r="BK298"/>
  <c r="BK281"/>
  <c r="J264"/>
  <c r="BK243"/>
  <c r="J221"/>
  <c r="J211"/>
  <c r="J175"/>
  <c r="BK131"/>
  <c r="J279"/>
  <c r="J260"/>
  <c r="BK234"/>
  <c r="J212"/>
  <c r="BK202"/>
  <c r="BK179"/>
  <c r="BK171"/>
  <c r="J162"/>
  <c r="J296"/>
  <c r="BK283"/>
  <c r="BK264"/>
  <c r="J234"/>
  <c r="BK223"/>
  <c r="J202"/>
  <c r="J196"/>
  <c r="BK172"/>
  <c i="5" r="BK275"/>
  <c r="BK266"/>
  <c r="BK251"/>
  <c r="BK241"/>
  <c r="BK232"/>
  <c r="J229"/>
  <c r="J218"/>
  <c r="J209"/>
  <c r="BK197"/>
  <c r="BK188"/>
  <c r="BK174"/>
  <c r="J167"/>
  <c r="J158"/>
  <c r="BK148"/>
  <c r="BK138"/>
  <c r="J273"/>
  <c r="BK264"/>
  <c r="BK244"/>
  <c r="BK231"/>
  <c r="J163"/>
  <c r="J155"/>
  <c r="J143"/>
  <c r="BK255"/>
  <c r="BK225"/>
  <c r="J208"/>
  <c r="J199"/>
  <c r="BK185"/>
  <c r="J176"/>
  <c r="J171"/>
  <c r="BK274"/>
  <c r="J266"/>
  <c r="J255"/>
  <c r="BK248"/>
  <c r="BK239"/>
  <c r="J230"/>
  <c r="J226"/>
  <c r="BK218"/>
  <c r="BK212"/>
  <c r="BK208"/>
  <c r="BK201"/>
  <c r="BK186"/>
  <c r="BK176"/>
  <c r="J160"/>
  <c r="J148"/>
  <c r="J132"/>
  <c i="6" r="J144"/>
  <c r="J140"/>
  <c r="BK137"/>
  <c r="BK130"/>
  <c r="BK147"/>
  <c r="BK140"/>
  <c r="BK133"/>
  <c r="BK153"/>
  <c r="J146"/>
  <c r="J135"/>
  <c r="BK151"/>
  <c r="BK144"/>
  <c r="BK141"/>
  <c r="J132"/>
  <c i="2" l="1" r="P118"/>
  <c r="P117"/>
  <c i="1" r="AU95"/>
  <c i="3" r="BK126"/>
  <c r="BK193"/>
  <c r="J193"/>
  <c r="J100"/>
  <c r="T201"/>
  <c r="T219"/>
  <c r="T218"/>
  <c i="4" r="T130"/>
  <c r="R191"/>
  <c r="R207"/>
  <c r="R216"/>
  <c r="P273"/>
  <c r="BK282"/>
  <c r="J282"/>
  <c r="J104"/>
  <c r="R305"/>
  <c r="R304"/>
  <c i="5" r="T131"/>
  <c r="T150"/>
  <c r="P182"/>
  <c r="R215"/>
  <c r="BK235"/>
  <c r="J235"/>
  <c r="J102"/>
  <c r="BK243"/>
  <c r="J243"/>
  <c r="J103"/>
  <c r="BK252"/>
  <c r="J252"/>
  <c r="J104"/>
  <c r="BK268"/>
  <c r="J268"/>
  <c r="J109"/>
  <c i="2" r="R118"/>
  <c r="R117"/>
  <c i="3" r="T126"/>
  <c r="P193"/>
  <c r="R201"/>
  <c r="BK219"/>
  <c r="J219"/>
  <c r="J104"/>
  <c i="4" r="P130"/>
  <c r="P191"/>
  <c r="P207"/>
  <c r="P216"/>
  <c r="R273"/>
  <c r="R282"/>
  <c r="T305"/>
  <c r="T304"/>
  <c i="5" r="R131"/>
  <c r="BK150"/>
  <c r="J150"/>
  <c r="J99"/>
  <c r="BK182"/>
  <c r="J182"/>
  <c r="J100"/>
  <c r="P215"/>
  <c r="P235"/>
  <c r="P243"/>
  <c r="P252"/>
  <c r="T268"/>
  <c r="T267"/>
  <c i="2" r="BK118"/>
  <c r="J118"/>
  <c r="J97"/>
  <c i="3" r="R126"/>
  <c r="R125"/>
  <c r="R193"/>
  <c r="BK201"/>
  <c r="J201"/>
  <c r="J101"/>
  <c r="P219"/>
  <c r="P218"/>
  <c i="4" r="R130"/>
  <c r="R129"/>
  <c r="R128"/>
  <c r="T191"/>
  <c r="T207"/>
  <c r="T216"/>
  <c r="T273"/>
  <c r="P282"/>
  <c r="BK305"/>
  <c r="J305"/>
  <c r="J108"/>
  <c i="5" r="BK131"/>
  <c r="J131"/>
  <c r="J98"/>
  <c r="R150"/>
  <c r="R182"/>
  <c r="T215"/>
  <c r="T235"/>
  <c r="T243"/>
  <c r="R252"/>
  <c r="R268"/>
  <c r="R267"/>
  <c i="6" r="T123"/>
  <c r="T122"/>
  <c i="2" r="T118"/>
  <c r="T117"/>
  <c i="3" r="P126"/>
  <c r="P125"/>
  <c r="P124"/>
  <c i="1" r="AU96"/>
  <c i="3" r="T193"/>
  <c r="P201"/>
  <c r="R219"/>
  <c r="R218"/>
  <c i="4" r="BK130"/>
  <c r="J130"/>
  <c r="J98"/>
  <c r="BK191"/>
  <c r="J191"/>
  <c r="J99"/>
  <c r="BK207"/>
  <c r="J207"/>
  <c r="J100"/>
  <c r="BK216"/>
  <c r="J216"/>
  <c r="J102"/>
  <c r="BK273"/>
  <c r="J273"/>
  <c r="J103"/>
  <c r="T282"/>
  <c r="P305"/>
  <c r="P304"/>
  <c i="5" r="P131"/>
  <c r="P150"/>
  <c r="T182"/>
  <c r="BK215"/>
  <c r="J215"/>
  <c r="J101"/>
  <c r="R235"/>
  <c r="R243"/>
  <c r="T252"/>
  <c r="P268"/>
  <c r="P267"/>
  <c i="6" r="BK123"/>
  <c r="J123"/>
  <c r="J98"/>
  <c r="P123"/>
  <c r="P122"/>
  <c r="R123"/>
  <c r="R122"/>
  <c r="BK129"/>
  <c r="J129"/>
  <c r="J100"/>
  <c r="P129"/>
  <c r="R129"/>
  <c r="T129"/>
  <c r="BK148"/>
  <c r="J148"/>
  <c r="J101"/>
  <c r="P148"/>
  <c r="R148"/>
  <c r="T148"/>
  <c i="3" r="BK191"/>
  <c r="J191"/>
  <c r="J99"/>
  <c i="4" r="BK300"/>
  <c r="J300"/>
  <c r="J105"/>
  <c i="5" r="BK261"/>
  <c r="J261"/>
  <c r="J105"/>
  <c r="BK263"/>
  <c r="J263"/>
  <c r="J106"/>
  <c r="BK265"/>
  <c r="J265"/>
  <c r="J107"/>
  <c i="3" r="BK216"/>
  <c r="J216"/>
  <c r="J102"/>
  <c i="4" r="BK213"/>
  <c r="J213"/>
  <c r="J101"/>
  <c r="BK302"/>
  <c r="J302"/>
  <c r="J106"/>
  <c i="5" r="BK267"/>
  <c r="J267"/>
  <c r="J108"/>
  <c i="6" r="J89"/>
  <c r="J92"/>
  <c r="F118"/>
  <c r="BE126"/>
  <c r="BE137"/>
  <c r="BE138"/>
  <c r="BE140"/>
  <c r="BE142"/>
  <c r="BE143"/>
  <c r="BE152"/>
  <c r="BE124"/>
  <c r="BE127"/>
  <c r="BE135"/>
  <c r="BE139"/>
  <c r="BE146"/>
  <c r="E85"/>
  <c r="J91"/>
  <c r="BE125"/>
  <c r="BE130"/>
  <c r="BE131"/>
  <c r="BE136"/>
  <c r="BE141"/>
  <c r="BE150"/>
  <c r="BE153"/>
  <c r="F91"/>
  <c r="BE132"/>
  <c r="BE133"/>
  <c r="BE134"/>
  <c r="BE144"/>
  <c r="BE145"/>
  <c r="BE147"/>
  <c r="BE149"/>
  <c r="BE151"/>
  <c i="5" r="E85"/>
  <c r="F91"/>
  <c r="J92"/>
  <c r="BE132"/>
  <c r="BE140"/>
  <c r="BE151"/>
  <c r="BE158"/>
  <c r="BE166"/>
  <c r="BE174"/>
  <c r="BE185"/>
  <c r="BE189"/>
  <c r="BE195"/>
  <c r="BE199"/>
  <c r="BE203"/>
  <c r="BE206"/>
  <c r="BE208"/>
  <c r="BE209"/>
  <c r="BE211"/>
  <c r="BE212"/>
  <c r="BE232"/>
  <c r="BE238"/>
  <c r="BE239"/>
  <c r="BE244"/>
  <c r="BE246"/>
  <c r="BE255"/>
  <c r="BE259"/>
  <c r="BE260"/>
  <c r="BE262"/>
  <c r="BE264"/>
  <c r="BE266"/>
  <c r="BE270"/>
  <c r="BE272"/>
  <c r="J89"/>
  <c r="F92"/>
  <c r="J125"/>
  <c r="BE160"/>
  <c r="BE163"/>
  <c r="BE167"/>
  <c r="BE180"/>
  <c r="BE191"/>
  <c r="BE192"/>
  <c r="BE197"/>
  <c r="BE201"/>
  <c r="BE216"/>
  <c r="BE219"/>
  <c r="BE227"/>
  <c r="BE229"/>
  <c r="BE250"/>
  <c i="4" r="BK129"/>
  <c r="J129"/>
  <c r="J97"/>
  <c i="5" r="BE144"/>
  <c r="BE148"/>
  <c r="BE164"/>
  <c r="BE218"/>
  <c r="BE220"/>
  <c r="BE226"/>
  <c r="BE228"/>
  <c r="BE230"/>
  <c r="BE236"/>
  <c r="BE242"/>
  <c r="BE251"/>
  <c r="BE253"/>
  <c r="BE257"/>
  <c r="BE271"/>
  <c r="BE273"/>
  <c r="BE276"/>
  <c r="BE134"/>
  <c r="BE138"/>
  <c r="BE143"/>
  <c r="BE146"/>
  <c r="BE153"/>
  <c r="BE155"/>
  <c r="BE156"/>
  <c r="BE157"/>
  <c r="BE161"/>
  <c r="BE169"/>
  <c r="BE171"/>
  <c r="BE172"/>
  <c r="BE176"/>
  <c r="BE178"/>
  <c r="BE183"/>
  <c r="BE186"/>
  <c r="BE188"/>
  <c r="BE194"/>
  <c r="BE205"/>
  <c r="BE210"/>
  <c r="BE213"/>
  <c r="BE222"/>
  <c r="BE223"/>
  <c r="BE225"/>
  <c r="BE231"/>
  <c r="BE233"/>
  <c r="BE240"/>
  <c r="BE241"/>
  <c r="BE248"/>
  <c r="BE269"/>
  <c r="BE274"/>
  <c r="BE275"/>
  <c i="3" r="J126"/>
  <c r="J98"/>
  <c i="4" r="E118"/>
  <c r="J122"/>
  <c r="J125"/>
  <c r="BE131"/>
  <c r="BE133"/>
  <c r="BE164"/>
  <c r="BE171"/>
  <c r="BE173"/>
  <c r="BE211"/>
  <c r="BE245"/>
  <c r="BE260"/>
  <c r="BE270"/>
  <c r="BE276"/>
  <c r="BE279"/>
  <c r="F124"/>
  <c r="BE175"/>
  <c r="BE226"/>
  <c r="BE229"/>
  <c r="BE238"/>
  <c r="BE241"/>
  <c r="BE252"/>
  <c r="BE262"/>
  <c r="BE264"/>
  <c r="BE266"/>
  <c r="BE277"/>
  <c r="BE281"/>
  <c r="BE283"/>
  <c r="BE285"/>
  <c r="BE287"/>
  <c r="BE298"/>
  <c r="BE306"/>
  <c r="BE312"/>
  <c r="J91"/>
  <c r="F125"/>
  <c r="BE134"/>
  <c r="BE160"/>
  <c r="BE162"/>
  <c r="BE166"/>
  <c r="BE172"/>
  <c r="BE176"/>
  <c r="BE178"/>
  <c r="BE200"/>
  <c r="BE203"/>
  <c r="BE208"/>
  <c r="BE221"/>
  <c r="BE232"/>
  <c r="BE234"/>
  <c r="BE247"/>
  <c r="BE268"/>
  <c r="BE272"/>
  <c r="BE274"/>
  <c r="BE301"/>
  <c r="BE303"/>
  <c r="BE147"/>
  <c r="BE168"/>
  <c r="BE179"/>
  <c r="BE181"/>
  <c r="BE192"/>
  <c r="BE196"/>
  <c r="BE202"/>
  <c r="BE205"/>
  <c r="BE212"/>
  <c r="BE214"/>
  <c r="BE217"/>
  <c r="BE223"/>
  <c r="BE243"/>
  <c r="BE254"/>
  <c r="BE258"/>
  <c r="BE291"/>
  <c r="BE295"/>
  <c r="BE296"/>
  <c r="BE299"/>
  <c i="3" r="E85"/>
  <c r="F91"/>
  <c r="J121"/>
  <c r="BE147"/>
  <c r="BE161"/>
  <c r="BE179"/>
  <c r="BE192"/>
  <c r="BE194"/>
  <c r="BE195"/>
  <c r="BE203"/>
  <c r="BE205"/>
  <c r="BE210"/>
  <c r="BE213"/>
  <c r="BE214"/>
  <c r="BE217"/>
  <c r="BE226"/>
  <c r="F92"/>
  <c r="BE127"/>
  <c r="BE128"/>
  <c r="BE143"/>
  <c r="BE165"/>
  <c r="BE167"/>
  <c r="BE172"/>
  <c r="BE177"/>
  <c r="BE178"/>
  <c r="BE196"/>
  <c r="BE197"/>
  <c r="BE206"/>
  <c r="BE207"/>
  <c r="J89"/>
  <c r="J120"/>
  <c r="BE134"/>
  <c r="BE139"/>
  <c r="BE151"/>
  <c r="BE153"/>
  <c r="BE157"/>
  <c r="BE180"/>
  <c r="BE181"/>
  <c r="BE182"/>
  <c r="BE187"/>
  <c r="BE202"/>
  <c r="BE204"/>
  <c r="BE209"/>
  <c r="BE212"/>
  <c r="BE215"/>
  <c r="BE220"/>
  <c r="BE227"/>
  <c r="BE163"/>
  <c r="BE168"/>
  <c r="BE170"/>
  <c r="BE171"/>
  <c r="BE176"/>
  <c r="BE183"/>
  <c i="2" r="E85"/>
  <c r="F92"/>
  <c r="F113"/>
  <c r="J114"/>
  <c r="BE119"/>
  <c r="BE120"/>
  <c r="BE128"/>
  <c r="J89"/>
  <c r="J91"/>
  <c r="BE121"/>
  <c r="BE123"/>
  <c r="BE127"/>
  <c r="BE129"/>
  <c r="BE130"/>
  <c r="BE122"/>
  <c r="BE124"/>
  <c r="BE125"/>
  <c r="BE126"/>
  <c r="F36"/>
  <c i="1" r="BC95"/>
  <c i="3" r="J34"/>
  <c i="1" r="AW96"/>
  <c i="4" r="J34"/>
  <c i="1" r="AW97"/>
  <c i="5" r="F36"/>
  <c i="1" r="BC98"/>
  <c i="5" r="J34"/>
  <c i="1" r="AW98"/>
  <c i="6" r="F37"/>
  <c i="1" r="BD99"/>
  <c i="2" r="F35"/>
  <c i="1" r="BB95"/>
  <c i="2" r="F34"/>
  <c i="1" r="BA95"/>
  <c i="3" r="F34"/>
  <c i="1" r="BA96"/>
  <c i="3" r="F36"/>
  <c i="1" r="BC96"/>
  <c i="4" r="F34"/>
  <c i="1" r="BA97"/>
  <c i="4" r="F36"/>
  <c i="1" r="BC97"/>
  <c i="5" r="F37"/>
  <c i="1" r="BD98"/>
  <c i="2" r="F37"/>
  <c i="1" r="BD95"/>
  <c i="3" r="F35"/>
  <c i="1" r="BB96"/>
  <c i="4" r="F37"/>
  <c i="1" r="BD97"/>
  <c i="5" r="F35"/>
  <c i="1" r="BB98"/>
  <c i="6" r="F35"/>
  <c i="1" r="BB99"/>
  <c i="6" r="F34"/>
  <c i="1" r="BA99"/>
  <c i="2" r="J34"/>
  <c i="1" r="AW95"/>
  <c i="3" r="F37"/>
  <c i="1" r="BD96"/>
  <c i="4" r="F35"/>
  <c i="1" r="BB97"/>
  <c i="5" r="F34"/>
  <c i="1" r="BA98"/>
  <c i="6" r="J34"/>
  <c i="1" r="AW99"/>
  <c i="6" r="F36"/>
  <c i="1" r="BC99"/>
  <c i="6" l="1" r="R128"/>
  <c r="P128"/>
  <c r="P121"/>
  <c i="1" r="AU99"/>
  <c i="3" r="R124"/>
  <c i="5" r="R130"/>
  <c r="R129"/>
  <c i="4" r="P129"/>
  <c r="P128"/>
  <c i="1" r="AU97"/>
  <c i="5" r="T130"/>
  <c r="T129"/>
  <c i="3" r="BK125"/>
  <c r="J125"/>
  <c r="J97"/>
  <c i="6" r="T128"/>
  <c r="R121"/>
  <c i="5" r="P130"/>
  <c r="P129"/>
  <c i="1" r="AU98"/>
  <c i="6" r="T121"/>
  <c i="3" r="T125"/>
  <c r="T124"/>
  <c i="4" r="T129"/>
  <c r="T128"/>
  <c i="3" r="BK218"/>
  <c r="J218"/>
  <c r="J103"/>
  <c i="2" r="BK117"/>
  <c r="J117"/>
  <c r="J96"/>
  <c i="5" r="BK130"/>
  <c r="J130"/>
  <c r="J97"/>
  <c i="6" r="BK122"/>
  <c r="J122"/>
  <c r="J97"/>
  <c i="4" r="BK304"/>
  <c r="J304"/>
  <c r="J107"/>
  <c i="6" r="BK128"/>
  <c r="J128"/>
  <c r="J99"/>
  <c i="5" r="BK129"/>
  <c r="J129"/>
  <c r="J96"/>
  <c i="4" r="BK128"/>
  <c r="J128"/>
  <c r="J96"/>
  <c i="2" r="F33"/>
  <c i="1" r="AZ95"/>
  <c i="4" r="J33"/>
  <c i="1" r="AV97"/>
  <c r="AT97"/>
  <c r="BD94"/>
  <c r="W33"/>
  <c r="BC94"/>
  <c r="AY94"/>
  <c i="6" r="J33"/>
  <c i="1" r="AV99"/>
  <c r="AT99"/>
  <c i="3" r="F33"/>
  <c i="1" r="AZ96"/>
  <c i="5" r="F33"/>
  <c i="1" r="AZ98"/>
  <c r="BB94"/>
  <c r="W31"/>
  <c i="3" r="J33"/>
  <c i="1" r="AV96"/>
  <c r="AT96"/>
  <c i="5" r="J33"/>
  <c i="1" r="AV98"/>
  <c r="AT98"/>
  <c r="BA94"/>
  <c r="AW94"/>
  <c r="AK30"/>
  <c i="2" r="J33"/>
  <c i="1" r="AV95"/>
  <c r="AT95"/>
  <c i="4" r="F33"/>
  <c i="1" r="AZ97"/>
  <c i="6" r="F33"/>
  <c i="1" r="AZ99"/>
  <c i="3" l="1" r="BK124"/>
  <c r="J124"/>
  <c r="J96"/>
  <c i="6" r="BK121"/>
  <c r="J121"/>
  <c i="1" r="AU94"/>
  <c r="AX94"/>
  <c i="2" r="J30"/>
  <c i="1" r="AG95"/>
  <c i="6" r="J30"/>
  <c i="1" r="AG99"/>
  <c i="4" r="J30"/>
  <c i="1" r="AG97"/>
  <c r="AN97"/>
  <c r="AZ94"/>
  <c r="W29"/>
  <c i="5" r="J30"/>
  <c i="1" r="AG98"/>
  <c r="AN98"/>
  <c r="W32"/>
  <c r="W30"/>
  <c i="2" l="1" r="J39"/>
  <c i="6" r="J39"/>
  <c r="J96"/>
  <c i="5" r="J39"/>
  <c i="4" r="J39"/>
  <c i="1" r="AN99"/>
  <c r="AN95"/>
  <c i="3" r="J30"/>
  <c i="1" r="AG96"/>
  <c r="AN96"/>
  <c r="AV94"/>
  <c r="AK29"/>
  <c i="3" l="1" r="J39"/>
  <c i="1"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<sst xmlns="http://schemas.openxmlformats.org/spreadsheetml/2006/main">
  <si>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</si>
  <si>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</si>
  <si>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</si>
  <si>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</si>
  <si>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</si>
  <si>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{36b81b5e-84fa-42b4-a9f3-8af0fe77cff4}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</si>
  <si>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</si>
  <si>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</si>
  <si>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</si>
  <si>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</si>
  <si>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</si>
  <si>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</si>
  <si>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</si>
  <si>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</si>
  <si>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50154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</si>
  <si>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</si>
  <si>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</si>
  <si>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Janáčkovo náměstí</t>
  </si>
  <si>
    <t>KSO:</t>
  </si>
  <si>
    <t>CC-CZ:</t>
  </si>
  <si>
    <t>Místo:</t>
  </si>
  <si>
    <t xml:space="preserve"> </t>
  </si>
  <si>
    <t>Datum:</t>
  </si>
  <si>
    <t>16. 7. 2024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</si>
  <si>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</si>
  <si>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</si>
  <si>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</si>
  <si>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</si>
  <si>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</si>
  <si>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</si>
  <si>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</si>
  <si>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</si>
  <si>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</si>
  <si>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</si>
  <si>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</si>
  <si>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</si>
  <si>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</si>
  <si>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</si>
  <si>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</si>
  <si>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</si>
  <si>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</si>
  <si>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</si>
  <si>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</si>
  <si>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</si>
  <si>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</si>
  <si>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</si>
  <si>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</si>
  <si>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</si>
  <si>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</si>
  <si>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</si>
  <si>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</si>
  <si>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</si>
  <si>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</si>
  <si>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</si>
  <si>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</si>
  <si>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</si>
  <si>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</si>
  <si>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</si>
  <si>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</si>
  <si>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</si>
  <si>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</si>
  <si>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</si>
  <si>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</si>
  <si>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</si>
  <si>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</si>
  <si>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</si>
  <si>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</si>
  <si>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</si>
  <si>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</si>
  <si>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</si>
  <si>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</si>
  <si>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</si>
  <si>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</si>
  <si>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</si>
  <si>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</si>
  <si>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</si>
  <si>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</si>
  <si>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</si>
  <si>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</si>
  <si>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Nestavební náklady</t>
  </si>
  <si>
    <t>STA</t>
  </si>
  <si>
    <t>1</t>
  </si>
  <si>
    <t>{52955967-3b95-44b0-a585-5f23fc8af506}</t>
  </si>
  <si>
    <t>2</t>
  </si>
  <si>
    <t>SO 101</t>
  </si>
  <si>
    <t>Příprava území a asanace</t>
  </si>
  <si>
    <t>{6f7ac23d-5e7b-42ec-b97f-a01dacc692a5}</t>
  </si>
  <si>
    <t>SO 102</t>
  </si>
  <si>
    <t>Stavební úpravy pochůzné plochy</t>
  </si>
  <si>
    <t>{361b6e1a-324d-4936-8e3c-9ea4e4e0966b}</t>
  </si>
  <si>
    <t>SO 801, 901</t>
  </si>
  <si>
    <t>Vegetační úpravy, Mobiliář</t>
  </si>
  <si>
    <t>{a2fa2ead-361f-48e5-a7b0-9d0c800ee131}</t>
  </si>
  <si>
    <t>SO 301</t>
  </si>
  <si>
    <t>Úprava VO</t>
  </si>
  <si>
    <t>{d325a1f1-c826-4731-a834-277743ff97a9}</t>
  </si>
  <si>
    <t>KRYCÍ LIST SOUPISU PRACÍ</t>
  </si>
  <si>
    <t>Objekt:</t>
  </si>
  <si>
    <t>SO 00 - Nestavební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</si>
  <si>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</si>
  <si>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</si>
  <si>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</si>
  <si>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</si>
  <si>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</si>
  <si>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</si>
  <si>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</si>
  <si>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</si>
  <si>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</si>
  <si>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</si>
  <si>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</si>
  <si>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</si>
  <si>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</si>
  <si>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</si>
  <si>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</si>
  <si>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</si>
  <si>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</si>
  <si>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</si>
  <si>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</si>
  <si>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</si>
  <si>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</si>
  <si>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</si>
  <si>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</si>
  <si>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</si>
  <si>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01</t>
  </si>
  <si>
    <t>Vytýčení stávajícíh sítí</t>
  </si>
  <si>
    <t>kpl</t>
  </si>
  <si>
    <t>512</t>
  </si>
  <si>
    <t>940113298</t>
  </si>
  <si>
    <t>02</t>
  </si>
  <si>
    <t>Zařízení staveniště, zřízení, provoz a likvidace</t>
  </si>
  <si>
    <t>-1477042412</t>
  </si>
  <si>
    <t>3</t>
  </si>
  <si>
    <t>03</t>
  </si>
  <si>
    <t>Zábory, ochraba území prací, poplatky</t>
  </si>
  <si>
    <t>-1015823692</t>
  </si>
  <si>
    <t>04</t>
  </si>
  <si>
    <t>Inženýrská činnost a stavební dozor</t>
  </si>
  <si>
    <t>1634892851</t>
  </si>
  <si>
    <t>5</t>
  </si>
  <si>
    <t>05</t>
  </si>
  <si>
    <t>Autorská činnost</t>
  </si>
  <si>
    <t>1048134667</t>
  </si>
  <si>
    <t>6</t>
  </si>
  <si>
    <t>06</t>
  </si>
  <si>
    <t>Ztížené pracovní podmínky</t>
  </si>
  <si>
    <t>-1474268236</t>
  </si>
  <si>
    <t>7</t>
  </si>
  <si>
    <t>07</t>
  </si>
  <si>
    <t>Odborná poradenská činnost</t>
  </si>
  <si>
    <t>-149978955</t>
  </si>
  <si>
    <t>8</t>
  </si>
  <si>
    <t>08</t>
  </si>
  <si>
    <t>Dokumentace skutečného provedení</t>
  </si>
  <si>
    <t>1162626682</t>
  </si>
  <si>
    <t>9</t>
  </si>
  <si>
    <t>09</t>
  </si>
  <si>
    <t>Geodetické práce</t>
  </si>
  <si>
    <t>-1124665522</t>
  </si>
  <si>
    <t>10</t>
  </si>
  <si>
    <t>Mimostaveništní doprava, parkovné a ostatní</t>
  </si>
  <si>
    <t>-1732602212</t>
  </si>
  <si>
    <t>11</t>
  </si>
  <si>
    <t>Provizorní dopravní značení</t>
  </si>
  <si>
    <t>-1316887874</t>
  </si>
  <si>
    <t>Ochrana stávajících soch</t>
  </si>
  <si>
    <t>1622110637</t>
  </si>
  <si>
    <t>SO 101 - Příprava území a asanace</t>
  </si>
  <si>
    <t>HSV - Práce a dodávky HSV</t>
  </si>
  <si>
    <t xml:space="preserve">    1 - Zemní práce </t>
  </si>
  <si>
    <t xml:space="preserve">    11 - Zemní práce - přípravné a přidružené práce - asanace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</si>
  <si>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</si>
  <si>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</si>
  <si>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</si>
  <si>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</si>
  <si>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</si>
  <si>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HSV</t>
  </si>
  <si>
    <t>Práce a dodávky HSV</t>
  </si>
  <si>
    <t xml:space="preserve">Zemní práce </t>
  </si>
  <si>
    <t>111211101</t>
  </si>
  <si>
    <t>Odstranění křovin a stromů průměru kmene do 100 mm i s kořeny sklonu terénu do 1:5 ručně</t>
  </si>
  <si>
    <t>m2</t>
  </si>
  <si>
    <t>1536225419</t>
  </si>
  <si>
    <t>111251111R00</t>
  </si>
  <si>
    <t>Drcení ořezaných keřů (zbývající části stromů a keřů)</t>
  </si>
  <si>
    <t>m3</t>
  </si>
  <si>
    <t>-1033468407</t>
  </si>
  <si>
    <t>VV</t>
  </si>
  <si>
    <t>"keře, stromy, zdravotní řezy, vyvětvení stromů"19,2</t>
  </si>
  <si>
    <t>"směrové redukce koruny, obvod redukce + ostatní"11,3</t>
  </si>
  <si>
    <t>"Pozor - výměry se mohou lišit dle zdravotního stavu stromů a keřů"</t>
  </si>
  <si>
    <t>"Část naštěpkovat - bude použito v místě"</t>
  </si>
  <si>
    <t>Součet</t>
  </si>
  <si>
    <t>112151352</t>
  </si>
  <si>
    <t>Kácení stromu s postupným spouštěním koruny a kmene D přes 0,2 do 0,3 m</t>
  </si>
  <si>
    <t>kus</t>
  </si>
  <si>
    <t>-1650890108</t>
  </si>
  <si>
    <t>"vč.naložení a odvozu i s kořeny"</t>
  </si>
  <si>
    <t>"jehličnany (10-30cm) č.24,25,38,39,40,41,42"7</t>
  </si>
  <si>
    <t>"listnaté stromy (10-30cm) č.19,23,27"3</t>
  </si>
  <si>
    <t>112151356</t>
  </si>
  <si>
    <t>Kácení stromu s postupným spouštěním koruny a kmene D přes 0,6 do 0,7 m</t>
  </si>
  <si>
    <t>986259685</t>
  </si>
  <si>
    <t>"listnaté stromy (50-70cm) č.48"1</t>
  </si>
  <si>
    <t>112151358</t>
  </si>
  <si>
    <t>Kácení stromu s postupným spouštěním koruny a kmene D přes 0,8 do 0,9 m</t>
  </si>
  <si>
    <t>1433668465</t>
  </si>
  <si>
    <t>"listnaté stromy (70-90cm) č.30"1</t>
  </si>
  <si>
    <t>113106121</t>
  </si>
  <si>
    <t>Rozebrání dlažeb z betonových nebo kamenných dlaždic komunikací pro pěší ručně</t>
  </si>
  <si>
    <t>-1199911056</t>
  </si>
  <si>
    <t>"rozebrání v šíři 40cm, pro zpětné osazení, po osazení nových kamenných obrubníku" (68+12+18+41+19+21)*0,4+11</t>
  </si>
  <si>
    <t>294</t>
  </si>
  <si>
    <t>113107041</t>
  </si>
  <si>
    <t>Odstranění podkladu živičných tl do 50 mm při překopech ručně</t>
  </si>
  <si>
    <t>-843055380</t>
  </si>
  <si>
    <t>"odstranění v šíři 40cm, po osazení nových kamenných obrubníku" 321*0,4</t>
  </si>
  <si>
    <t>113107123</t>
  </si>
  <si>
    <t>Odstranění podkladu z kameniva drceného tl přes 200 do 300 mm ručně</t>
  </si>
  <si>
    <t>1842921160</t>
  </si>
  <si>
    <t>"odstranění podkladu pod betonovou dlažbou, tl.30-6cm"294</t>
  </si>
  <si>
    <t>"odstranění mlatového povrchu, štěrkodrť smíšená se zeminou, tl. do 30cm"57</t>
  </si>
  <si>
    <t>113107132</t>
  </si>
  <si>
    <t>Odstranění podkladu z betonu prostého tl přes 150 do 300 mm ručně</t>
  </si>
  <si>
    <t>-1899865785</t>
  </si>
  <si>
    <t>"odstranění podkladu pod asfaltobetonem"382</t>
  </si>
  <si>
    <t>"odstranění betonového lože pod stávajícími betonovými obrubami"647*0,2</t>
  </si>
  <si>
    <t>113107143</t>
  </si>
  <si>
    <t>Odstranění podkladu živičného tl přes 100 do 150 mm ručně</t>
  </si>
  <si>
    <t>68567380</t>
  </si>
  <si>
    <t>"tl. 12cm"382</t>
  </si>
  <si>
    <t>113202111</t>
  </si>
  <si>
    <t>Vytrhání obrub krajníků obrubníků stojatých</t>
  </si>
  <si>
    <t>m</t>
  </si>
  <si>
    <t>378069736</t>
  </si>
  <si>
    <t>"okolo betonové dlažby, asfalt.ploch + lem záhonů"647</t>
  </si>
  <si>
    <t>161201399RTR</t>
  </si>
  <si>
    <t>Dřevní hmota drcená odvoz na deponii nebo do splaovny do 10000m (přebytečný mulč)</t>
  </si>
  <si>
    <t>-1151161964</t>
  </si>
  <si>
    <t>"3,5m3 ponechat pro zpětné použití (štěpka("30,5-3,5</t>
  </si>
  <si>
    <t>13</t>
  </si>
  <si>
    <t>161201401RTR</t>
  </si>
  <si>
    <t>Poplatek za spalovnu dřevin</t>
  </si>
  <si>
    <t>-1116270136</t>
  </si>
  <si>
    <t>14</t>
  </si>
  <si>
    <t>184805312RTT</t>
  </si>
  <si>
    <t>Pěstitební zásah na listnatých stromech arboristický zásah (strom č.13)</t>
  </si>
  <si>
    <t>-1316924098</t>
  </si>
  <si>
    <t>"seřezání stromu na torzo, výšky cca 28m, D koruny cca 12m, průměr kmene 105cm"1</t>
  </si>
  <si>
    <t>15</t>
  </si>
  <si>
    <t>184805314RTT</t>
  </si>
  <si>
    <t>Pěstitební zásah - pěstitební opatření zdravotní řez (plochy do 50m2)</t>
  </si>
  <si>
    <t>2046433542</t>
  </si>
  <si>
    <t>16</t>
  </si>
  <si>
    <t>184805315RTT</t>
  </si>
  <si>
    <t>Pěstitební zásah - pěstitební opatření zdravotní řez (plochy do 51-100m2)</t>
  </si>
  <si>
    <t>-782337451</t>
  </si>
  <si>
    <t>17</t>
  </si>
  <si>
    <t>184807111R00</t>
  </si>
  <si>
    <t>Ochrana stromu bedněním - zřízená nezávislé na kmeni stromů</t>
  </si>
  <si>
    <t>-1571707519</t>
  </si>
  <si>
    <t>"výška 2m - půdorysná plocha 2x2m"(2*2*4)*20</t>
  </si>
  <si>
    <t>"dtto - ochranné bednění sloučené3*3+3*4/(3*2*4)*1+(3*2*2+4*2*2)*1"52</t>
  </si>
  <si>
    <t>18</t>
  </si>
  <si>
    <t>184807112R00</t>
  </si>
  <si>
    <t>Ochrana stromu bedněním - odstranění</t>
  </si>
  <si>
    <t>117307479</t>
  </si>
  <si>
    <t>19</t>
  </si>
  <si>
    <t>19001R</t>
  </si>
  <si>
    <t>Zmlazení a úprava stávajících keřových skupin</t>
  </si>
  <si>
    <t>227491912</t>
  </si>
  <si>
    <t>20</t>
  </si>
  <si>
    <t>19002R</t>
  </si>
  <si>
    <t>Řez stromu výchovný - vyvětvení koruny</t>
  </si>
  <si>
    <t>-223394459</t>
  </si>
  <si>
    <t>19003R</t>
  </si>
  <si>
    <t>Obvodová redukce - plocha koruny 20% do 50m2</t>
  </si>
  <si>
    <t>675263840</t>
  </si>
  <si>
    <t>22</t>
  </si>
  <si>
    <t>19004R</t>
  </si>
  <si>
    <t>Směrová redukce koruny - plocha do 50m2</t>
  </si>
  <si>
    <t>-1562253421</t>
  </si>
  <si>
    <t>23</t>
  </si>
  <si>
    <t>19005R</t>
  </si>
  <si>
    <t>Úprava stromu - vazba dynamická (4t)</t>
  </si>
  <si>
    <t>-180871933</t>
  </si>
  <si>
    <t>24</t>
  </si>
  <si>
    <t>19006R</t>
  </si>
  <si>
    <t>Arboristický odborník - posouzení</t>
  </si>
  <si>
    <t>-392227992</t>
  </si>
  <si>
    <t>25</t>
  </si>
  <si>
    <t>19007R</t>
  </si>
  <si>
    <t>Přesadba stávajících cibulovin ze stávajících záhonů</t>
  </si>
  <si>
    <t>soubor</t>
  </si>
  <si>
    <t>528637265</t>
  </si>
  <si>
    <t>"plocha 47m2"1</t>
  </si>
  <si>
    <t>"šetrné vyjmutí cibulovin, zajištění nepřeschnutí rostlin, přemístění a výsadba na nové místo"</t>
  </si>
  <si>
    <t>"výsadbu provést v agronimicky vhodném termínu pro výsadbu cibulovin"</t>
  </si>
  <si>
    <t>26</t>
  </si>
  <si>
    <t>19008R</t>
  </si>
  <si>
    <t>Přesadba stávající dřeviny</t>
  </si>
  <si>
    <t>-182625058</t>
  </si>
  <si>
    <t>"práce - podzimní obrytí stromu, vyjmutí stromu z místa"1</t>
  </si>
  <si>
    <t>"ošetření stromu na transport, vysazení stromu do místa, zakůlování, mulč se zálivkou s přídavkem:"</t>
  </si>
  <si>
    <t>"posilujících hnojiv do výsadbové jámy (zeolit 3kg, hydroabsorbent 0,5kg + hnojivo"</t>
  </si>
  <si>
    <t>Zemní práce - přípravné a přidružené práce - asanace</t>
  </si>
  <si>
    <t>27</t>
  </si>
  <si>
    <t>952901312R00</t>
  </si>
  <si>
    <t>Vyčištění a úklid po přípravě území</t>
  </si>
  <si>
    <t>-179719878</t>
  </si>
  <si>
    <t>Ostatní konstrukce a práce, bourání</t>
  </si>
  <si>
    <t>28</t>
  </si>
  <si>
    <t>919735111</t>
  </si>
  <si>
    <t>Řezání stávajícího živičného krytu hl do 50 mm</t>
  </si>
  <si>
    <t>1529970762</t>
  </si>
  <si>
    <t>29</t>
  </si>
  <si>
    <t>966001211</t>
  </si>
  <si>
    <t>Odstranění lavičky stabilní zabetonované</t>
  </si>
  <si>
    <t>-2111511936</t>
  </si>
  <si>
    <t>30</t>
  </si>
  <si>
    <t>966001311</t>
  </si>
  <si>
    <t>Odstranění odpadkového koše s betonovou patkou</t>
  </si>
  <si>
    <t>-527403873</t>
  </si>
  <si>
    <t>31</t>
  </si>
  <si>
    <t>966001311r</t>
  </si>
  <si>
    <t>Odstranění původních mobiliářových patek</t>
  </si>
  <si>
    <t>1290087972</t>
  </si>
  <si>
    <t>"mobiliář.patky"9</t>
  </si>
  <si>
    <t>"patky stávajícího zábradlí"7</t>
  </si>
  <si>
    <t>997</t>
  </si>
  <si>
    <t>Přesun sutě</t>
  </si>
  <si>
    <t>32</t>
  </si>
  <si>
    <t>979990145R00</t>
  </si>
  <si>
    <t>Uložení kovových prvků do kovošrotu odpočet - výtěžnost</t>
  </si>
  <si>
    <t>t</t>
  </si>
  <si>
    <t>-2144559507</t>
  </si>
  <si>
    <t>33</t>
  </si>
  <si>
    <t>997013831R00</t>
  </si>
  <si>
    <t>Skládkovné směsný odpad, obaly a j.</t>
  </si>
  <si>
    <t>875768183</t>
  </si>
  <si>
    <t>34</t>
  </si>
  <si>
    <t>997221131</t>
  </si>
  <si>
    <t>Vodorovná doprava vybouraných hmot nošením do 50 m</t>
  </si>
  <si>
    <t>1006480914</t>
  </si>
  <si>
    <t>35</t>
  </si>
  <si>
    <t>997221151</t>
  </si>
  <si>
    <t>Vodorovná doprava suti z kusových materiálů stavebním kolečkem do 50 m</t>
  </si>
  <si>
    <t>1876060884</t>
  </si>
  <si>
    <t>36</t>
  </si>
  <si>
    <t>997221561</t>
  </si>
  <si>
    <t>Vodorovná doprava suti z kusových materiálů do 1 km</t>
  </si>
  <si>
    <t>-761187744</t>
  </si>
  <si>
    <t>37</t>
  </si>
  <si>
    <t>997221569</t>
  </si>
  <si>
    <t>Příplatek ZKD 1 km u vodorovné dopravy suti z kusových materiálů</t>
  </si>
  <si>
    <t>1433000973</t>
  </si>
  <si>
    <t>609,137*9 'Přepočtené koeficientem množství</t>
  </si>
  <si>
    <t>38</t>
  </si>
  <si>
    <t>997221571</t>
  </si>
  <si>
    <t>Vodorovná doprava vybouraných hmot do 1 km</t>
  </si>
  <si>
    <t>1877399065</t>
  </si>
  <si>
    <t>39</t>
  </si>
  <si>
    <t>997221579</t>
  </si>
  <si>
    <t>Příplatek ZKD 1 km u vodorovné dopravy vybouraných hmot</t>
  </si>
  <si>
    <t>1759909849</t>
  </si>
  <si>
    <t>228,668*9 'Přepočtené koeficientem množství</t>
  </si>
  <si>
    <t>40</t>
  </si>
  <si>
    <t>997221611</t>
  </si>
  <si>
    <t>Nakládání suti na dopravní prostředky pro vodorovnou dopravu</t>
  </si>
  <si>
    <t>-702086681</t>
  </si>
  <si>
    <t>41</t>
  </si>
  <si>
    <t>997221612</t>
  </si>
  <si>
    <t>Nakládání vybouraných hmot na dopravní prostředky pro vodorovnou dopravu</t>
  </si>
  <si>
    <t>-1204511036</t>
  </si>
  <si>
    <t>42</t>
  </si>
  <si>
    <t>997221645</t>
  </si>
  <si>
    <t>Poplatek za uložení na skládce (skládkovné) odpadu asfaltového bez dehtu kód odpadu 17 03 02</t>
  </si>
  <si>
    <t>-1519894494</t>
  </si>
  <si>
    <t>43</t>
  </si>
  <si>
    <t>997221873</t>
  </si>
  <si>
    <t>Poplatek za uložení na recyklační skládce (skládkovné) stavebního odpadu</t>
  </si>
  <si>
    <t>-218325001</t>
  </si>
  <si>
    <t>998</t>
  </si>
  <si>
    <t>Přesun hmot</t>
  </si>
  <si>
    <t>44</t>
  </si>
  <si>
    <t>998231311</t>
  </si>
  <si>
    <t>Přesun hmot pro sadovnické a krajinářské úpravy vodorovně do 5000 m</t>
  </si>
  <si>
    <t>-677540576</t>
  </si>
  <si>
    <t>PSV</t>
  </si>
  <si>
    <t>Práce a dodávky PSV</t>
  </si>
  <si>
    <t>767</t>
  </si>
  <si>
    <t>Konstrukce zámečnické</t>
  </si>
  <si>
    <t>45</t>
  </si>
  <si>
    <t>184811111RRT</t>
  </si>
  <si>
    <t>Ochranné kovové oplocení v rámech, osazeno na sloupky v beton. prefa patkách, výška 200cm</t>
  </si>
  <si>
    <t>900293632</t>
  </si>
  <si>
    <t>"dovoz, osazení, manipulace v průběhu stavebních prací"202+162</t>
  </si>
  <si>
    <t>"demontáž a odvoz (prvek 3,4*2m)"</t>
  </si>
  <si>
    <t>"2 branky 1,2x2m + 2 brány dvoukřídlé š. 4,5m"</t>
  </si>
  <si>
    <t>"instalace po dobu výstavby"</t>
  </si>
  <si>
    <t>"pozor - cenu upravit dle délky výstavby"</t>
  </si>
  <si>
    <t>46</t>
  </si>
  <si>
    <t>966005111</t>
  </si>
  <si>
    <t>Rozebrání a odstranění silničního zábradlí se sloupky osazenými s betonovými patkami</t>
  </si>
  <si>
    <t>-19375993</t>
  </si>
  <si>
    <t>47</t>
  </si>
  <si>
    <t>998767201R00</t>
  </si>
  <si>
    <t>Přesun hmot procentní pro zámečnické konstrukce v objektech v do 6 m</t>
  </si>
  <si>
    <t>%</t>
  </si>
  <si>
    <t>-1913805169</t>
  </si>
  <si>
    <t>SO 102 - Stavební úpravy pochůzné plochy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</si>
  <si>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</si>
  <si>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</si>
  <si>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</si>
  <si>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</si>
  <si>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</si>
  <si>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91 - Doplňující konstrukce a práce pozemních komunikací, letišť a ploch</t>
  </si>
  <si>
    <t>119002411</t>
  </si>
  <si>
    <t>Pojezdový ocelový plech pro zabezpečení výkopu zřízení</t>
  </si>
  <si>
    <t>-280352031</t>
  </si>
  <si>
    <t>"ochrana proti utužení půdy v blízkosti kořenového systému stromu a umístění mělce IS sítí"8*8</t>
  </si>
  <si>
    <t>119002412</t>
  </si>
  <si>
    <t>Pojezdový ocelový plech pro zabezpečení výkopu odstranění</t>
  </si>
  <si>
    <t>-1796792040</t>
  </si>
  <si>
    <t>122111101</t>
  </si>
  <si>
    <t>Odkopávky a prokopávky v hornině třídy těžitelnosti I, skupiny 1 a 2 ručně</t>
  </si>
  <si>
    <t>-457102253</t>
  </si>
  <si>
    <t>"ornice"</t>
  </si>
  <si>
    <t>"skrývka pro pěšinu z žul. kostek"(445-74)*0,15</t>
  </si>
  <si>
    <t>"kostky se zatravněnou spárou" 4*0,15</t>
  </si>
  <si>
    <t>"plocha z žulové formát. dlažby (odpočet 30m2-po asanaci)"188*0,15</t>
  </si>
  <si>
    <t>"kamenné pásky - nepojízdná plocha"44*0,15</t>
  </si>
  <si>
    <t>"plocha pro česaný beton"49*0,15</t>
  </si>
  <si>
    <t>"kamenné prvky v trávníku"24*0,15</t>
  </si>
  <si>
    <t>"mlatová plocha"166*0,15</t>
  </si>
  <si>
    <t>"betonová dlažba"15*0,28</t>
  </si>
  <si>
    <t>"kamenné zídky"0,4*14*0,25</t>
  </si>
  <si>
    <t>"odebrání pro srovnání terénu"51*0,15</t>
  </si>
  <si>
    <t>122211101</t>
  </si>
  <si>
    <t>Odkopávky a prokopávky v hornině třídy těžitelnosti I, skupiny 3 ručně</t>
  </si>
  <si>
    <t>-1370840051</t>
  </si>
  <si>
    <t>"odkop 15cm pod ornicí"</t>
  </si>
  <si>
    <t>129001101</t>
  </si>
  <si>
    <t>Příplatek za ztížení odkopávky nebo prokopávky v blízkosti inženýrských sítí</t>
  </si>
  <si>
    <t>1244423401</t>
  </si>
  <si>
    <t>0,5*140,15</t>
  </si>
  <si>
    <t>131213701</t>
  </si>
  <si>
    <t>Hloubení nezapažených jam v soudržných horninách třídy těžitelnosti I skupiny 3 ručně</t>
  </si>
  <si>
    <t>-2135971440</t>
  </si>
  <si>
    <t>"zasakovací štěrkové lože"1,2*1,2*1</t>
  </si>
  <si>
    <t>132212131</t>
  </si>
  <si>
    <t>Hloubení nezapažených rýh šířky do 800 mm v soudržných horninách třídy těžitelnosti I skupiny 3 ručně</t>
  </si>
  <si>
    <t>948728432</t>
  </si>
  <si>
    <t>"zasakovací drenáž"11*0,4*0,5</t>
  </si>
  <si>
    <t>133212811</t>
  </si>
  <si>
    <t>Hloubení nezapažených šachet v hornině třídy těžitelnosti I skupiny 3 plocha výkopu do 4 m2 ručně</t>
  </si>
  <si>
    <t>-1432931848</t>
  </si>
  <si>
    <t>"výkop pro prvky vertikálně uložené"(0,25*0,25*0,6)*12</t>
  </si>
  <si>
    <t>162351103</t>
  </si>
  <si>
    <t>Vodorovné přemístění přes 50 do 500 m výkopku/sypaniny z horniny třídy těžitelnosti I skupiny 1 až 3</t>
  </si>
  <si>
    <t>1544956265</t>
  </si>
  <si>
    <t>140,15+140,15+1,44+2,2+0,45</t>
  </si>
  <si>
    <t>162751117</t>
  </si>
  <si>
    <t>Vodorovné přemístění přes 9 000 do 10000 m výkopku/sypaniny z horniny třídy těžitelnosti I skupiny 1 až 3</t>
  </si>
  <si>
    <t>-94794940</t>
  </si>
  <si>
    <t>167151111</t>
  </si>
  <si>
    <t>Nakládání výkopku z hornin třídy těžitelnosti I skupiny 1 až 3 přes 100 m3</t>
  </si>
  <si>
    <t>884441809</t>
  </si>
  <si>
    <t>171201231</t>
  </si>
  <si>
    <t>Poplatek za uložení zeminy a kamení na recyklační skládce (skládkovné) kód odpadu 17 05 04</t>
  </si>
  <si>
    <t>67198741</t>
  </si>
  <si>
    <t>284,39*1,8</t>
  </si>
  <si>
    <t>171251201</t>
  </si>
  <si>
    <t>Uložení sypaniny na skládky nebo meziskládky</t>
  </si>
  <si>
    <t>1686843019</t>
  </si>
  <si>
    <t>181111131</t>
  </si>
  <si>
    <t>Plošná úprava terénu do 500 m2 zemina skupiny 1 až 4 nerovnosti přes 150 do 200 mm v rovinně a svahu do 1:5</t>
  </si>
  <si>
    <t>-1579407302</t>
  </si>
  <si>
    <t>"60% výměry park.plochy"3002*0,6</t>
  </si>
  <si>
    <t>181351003</t>
  </si>
  <si>
    <t>Rozprostření ornice tl vrstvy do 200 mm pl do 100 m2 v rovině nebo ve svahu do 1:5 strojně</t>
  </si>
  <si>
    <t>-2106230480</t>
  </si>
  <si>
    <t>M</t>
  </si>
  <si>
    <t>10364101</t>
  </si>
  <si>
    <t>zemina pro terénní úpravy - ornice</t>
  </si>
  <si>
    <t>1496337704</t>
  </si>
  <si>
    <t>"ornice pro pozemkové úpravy"486*0,2*1,8</t>
  </si>
  <si>
    <t>181951112</t>
  </si>
  <si>
    <t>Úprava pláně v hornině třídy těžitelnosti I skupiny 1 až 3 se zhutněním strojně</t>
  </si>
  <si>
    <t>1372972015</t>
  </si>
  <si>
    <t>"žul. kostky"438,5+4</t>
  </si>
  <si>
    <t>"velkoformátová dlažba"188</t>
  </si>
  <si>
    <t>"kamenné pásky"44</t>
  </si>
  <si>
    <t>"plocha česaný beton"39</t>
  </si>
  <si>
    <t>"kamenné prvky v trávníku"1*0,4*14+2*0,4*23</t>
  </si>
  <si>
    <t>"mlatová plocha"176</t>
  </si>
  <si>
    <t>"betonová dlažba"8,5</t>
  </si>
  <si>
    <t>"navazující plocha podél nové kamenné obruby"82,6+128,4</t>
  </si>
  <si>
    <t>Zakládání</t>
  </si>
  <si>
    <t>211531111</t>
  </si>
  <si>
    <t>Výplň odvodňovacích žeber nebo trativodů kamenivem hrubým drceným frakce 16 až 63 mm</t>
  </si>
  <si>
    <t>806937566</t>
  </si>
  <si>
    <t>211971121</t>
  </si>
  <si>
    <t>Zřízení opláštění žeber nebo trativodů geotextilií v rýze nebo zářezu sklonu přes 1:2 š do 2,5 m</t>
  </si>
  <si>
    <t>541128371</t>
  </si>
  <si>
    <t>"zasakovací štěrkové lože"1,2*1,2*2+4*1,2*0,6</t>
  </si>
  <si>
    <t>"zasakovací drenáž"11*(0,4+0,5+0,4+0,5)</t>
  </si>
  <si>
    <t>69334310</t>
  </si>
  <si>
    <t>geotextilie netkaná separační, ochranná, filtrační, drenážní 100g/m2</t>
  </si>
  <si>
    <t>-137724810</t>
  </si>
  <si>
    <t>25,56*1,1845 'Přepočtené koeficientem množství</t>
  </si>
  <si>
    <t>212755214</t>
  </si>
  <si>
    <t>Trativody z drenážních trubek plastových flexibilních D 100 mm bez lože</t>
  </si>
  <si>
    <t>2026315444</t>
  </si>
  <si>
    <t>213141111</t>
  </si>
  <si>
    <t>Zřízení vrstvy z geotextilie v rovině nebo ve sklonu do 1:5 š do 3 m</t>
  </si>
  <si>
    <t>681426429</t>
  </si>
  <si>
    <t>"lem pěšin"410*0,2</t>
  </si>
  <si>
    <t>1356399970</t>
  </si>
  <si>
    <t>82*1,05</t>
  </si>
  <si>
    <t>Svislé a kompletní konstrukce</t>
  </si>
  <si>
    <t>311214122</t>
  </si>
  <si>
    <t>Zdivo z pravidelných kamenů na sucho objem jednoho kamene přes 0,02 m3</t>
  </si>
  <si>
    <t>-686764158</t>
  </si>
  <si>
    <t>"kamenná zídka - bloky upravované do přesnějších tvarů"14*0,4*0,6</t>
  </si>
  <si>
    <t>"kamenné bloky cca 40x40x60cm uloženo ve spádovém terénu, min uložení v terénu hl. 5cm"</t>
  </si>
  <si>
    <t>311214911</t>
  </si>
  <si>
    <t>Příplatek k cenám zdění zdiva z kamene na sucho za jednostranné lícování zdiva</t>
  </si>
  <si>
    <t>-193975626</t>
  </si>
  <si>
    <t>388995212r</t>
  </si>
  <si>
    <t>Chránička kabelů DN 110 vč. souvisejících zemních prací</t>
  </si>
  <si>
    <t>1493159978</t>
  </si>
  <si>
    <t>Vodorovné konstrukce</t>
  </si>
  <si>
    <t>451317777</t>
  </si>
  <si>
    <t>Podklad nebo lože pod dlažbu vodorovný nebo do sklonu 1:5 z betonu prostého tl přes 50 do 100 mm</t>
  </si>
  <si>
    <t>-1200123407</t>
  </si>
  <si>
    <t>Komunikace pozemní</t>
  </si>
  <si>
    <t>564231011</t>
  </si>
  <si>
    <t>Podklad nebo podsyp ze štěrkopísku ŠP plochy do 100 m2 tl 100 mm</t>
  </si>
  <si>
    <t>1550104175</t>
  </si>
  <si>
    <t>"kamenná zídka"14*0,4</t>
  </si>
  <si>
    <t>564251011</t>
  </si>
  <si>
    <t>Podklad nebo podsyp ze štěrkopísku ŠP plochy do 100 m2 tl 150 mm</t>
  </si>
  <si>
    <t>343183471</t>
  </si>
  <si>
    <t>"česaný beton"39</t>
  </si>
  <si>
    <t>564801111r</t>
  </si>
  <si>
    <t>Podklad ze štěrkodrtě ŠD plochy přes 100 m2 tl 10 mm</t>
  </si>
  <si>
    <t>962214166</t>
  </si>
  <si>
    <t>"mlatová plocha, drť fr 0-4mm"176</t>
  </si>
  <si>
    <t>564831111</t>
  </si>
  <si>
    <t>Podklad ze štěrkodrtě ŠD plochy přes 100 m2 tl 100 mm</t>
  </si>
  <si>
    <t>-702206931</t>
  </si>
  <si>
    <t>"mlatová plocha, štěrkodrť fr 0-16mm"176</t>
  </si>
  <si>
    <t>564841112</t>
  </si>
  <si>
    <t>Podklad ze štěrkodrtě ŠD plochy přes 100 m2 tl 130 mm</t>
  </si>
  <si>
    <t>-376202060</t>
  </si>
  <si>
    <t>"mlatová plocha, štěrkodrť fr 0-32mm"176</t>
  </si>
  <si>
    <t>564851012</t>
  </si>
  <si>
    <t>Podklad ze štěrkodrtě ŠD plochy do 100 m2 tl 160 mm</t>
  </si>
  <si>
    <t>261183690</t>
  </si>
  <si>
    <t>564851111</t>
  </si>
  <si>
    <t>Podklad ze štěrkodrtě ŠD plochy přes 100 m2 tl 150 mm</t>
  </si>
  <si>
    <t>-399375099</t>
  </si>
  <si>
    <t>"žulová kostka"438,5</t>
  </si>
  <si>
    <t>"žulová kostka se zatravněnou spárou"4</t>
  </si>
  <si>
    <t>564932111r</t>
  </si>
  <si>
    <t>Podklad z mechanicky zpevněného kameniva MZK tl 60 mm</t>
  </si>
  <si>
    <t>321952917</t>
  </si>
  <si>
    <t>567132113</t>
  </si>
  <si>
    <t>Podklad ze směsi stmelené cementem SC C 8/10 (KSC I) tl 180 mm</t>
  </si>
  <si>
    <t>-155747944</t>
  </si>
  <si>
    <t>"kamenné pásky tl.cca 18cm"44</t>
  </si>
  <si>
    <t>567132115</t>
  </si>
  <si>
    <t>Podklad ze směsi stmelené cementem SC C 8/10 (KSC I) tl 200 mm</t>
  </si>
  <si>
    <t>-790904242</t>
  </si>
  <si>
    <t>"velkofor.dlažba žulová "188</t>
  </si>
  <si>
    <t>572340111</t>
  </si>
  <si>
    <t>Vyspravení krytu komunikací po překopech asfaltovým betonem ACO (AB) tl přes 30 do 50 mm</t>
  </si>
  <si>
    <t>2012202308</t>
  </si>
  <si>
    <t>321*0,4</t>
  </si>
  <si>
    <t>591211111</t>
  </si>
  <si>
    <t>Kladení dlažby z kostek drobných z kamene do lože z kameniva těženého tl 50 mm</t>
  </si>
  <si>
    <t>-545988081</t>
  </si>
  <si>
    <t>"dvouřádek do bet.lože - okraj u obrubníku-78,4m2 - počítáno zvlášť"</t>
  </si>
  <si>
    <t>"žul kostky"360,1</t>
  </si>
  <si>
    <t>"kostky se zatravněnou spárou"4</t>
  </si>
  <si>
    <t>58381007</t>
  </si>
  <si>
    <t>kostka štípaná dlažební žula drobná 8/10</t>
  </si>
  <si>
    <t>-329031147</t>
  </si>
  <si>
    <t>"1t=4,0m2"(360,1+4)/4*1,03</t>
  </si>
  <si>
    <t>594111112</t>
  </si>
  <si>
    <t>Kladení dlažby z kamene tl do 100 mm s provedením lože z kameniva těženého</t>
  </si>
  <si>
    <t>-1443478473</t>
  </si>
  <si>
    <t>"velkoformátová dlažba tl.8cm"188</t>
  </si>
  <si>
    <t>"kamenné pásky tl.10cm"44</t>
  </si>
  <si>
    <t>594111112MAT1</t>
  </si>
  <si>
    <t>žulové kamenné pásky, různé délky, min.600-1000mm, šíře 200mm, tl.100mm</t>
  </si>
  <si>
    <t>-860709480</t>
  </si>
  <si>
    <t>44*1,05</t>
  </si>
  <si>
    <t>594111112MAT2</t>
  </si>
  <si>
    <t>žulová velkoformátová dlažba 600x400mm tl.80mm</t>
  </si>
  <si>
    <t>-1131313159</t>
  </si>
  <si>
    <t>188*1,05</t>
  </si>
  <si>
    <t>594511112</t>
  </si>
  <si>
    <t>Kladení dlažby z lomového kamene tl do 100 mm s provedením lože z betonu</t>
  </si>
  <si>
    <t>-796378681</t>
  </si>
  <si>
    <t>594511112MAT</t>
  </si>
  <si>
    <t>kamenný prvek řezaný 200x40cm tl.10cm dtto 100x40cm tl.10cm</t>
  </si>
  <si>
    <t>679124701</t>
  </si>
  <si>
    <t>24*1,05</t>
  </si>
  <si>
    <t>596211210</t>
  </si>
  <si>
    <t>Kladení zámkové dlažby komunikací pro pěší ručně tl 80 mm skupiny A pl do 50 m2</t>
  </si>
  <si>
    <t>1683709652</t>
  </si>
  <si>
    <t>"betonová dlažba tl.8cm"8,5</t>
  </si>
  <si>
    <t>59245030</t>
  </si>
  <si>
    <t>dlažba skladebná betonová tl 80mm přírodní</t>
  </si>
  <si>
    <t>1739498176</t>
  </si>
  <si>
    <t>8,5*1,03 'Přepočtené koeficientem množství</t>
  </si>
  <si>
    <t>48</t>
  </si>
  <si>
    <t>596811120</t>
  </si>
  <si>
    <t>Kladení betonové dlažby komunikací pro pěší do lože z kameniva velikosti do 0,09 m2 pl do 50 m2</t>
  </si>
  <si>
    <t>1856139541</t>
  </si>
  <si>
    <t>(68+12+18+41+19+21)*0,4+11</t>
  </si>
  <si>
    <t>49</t>
  </si>
  <si>
    <t>599999999</t>
  </si>
  <si>
    <t>Kamenné prvky vertikálně uložené do výkopu, 20x20cm výška cca 110cm (dodávka a osazení)</t>
  </si>
  <si>
    <t>-188998575</t>
  </si>
  <si>
    <t>Úpravy povrchů, podlahy a osazování výplní</t>
  </si>
  <si>
    <t>50</t>
  </si>
  <si>
    <t>631311137</t>
  </si>
  <si>
    <t>Mazanina tl přes 120 do 240 mm z betonu prostého bez zvýšených nároků na prostředí tř. C 30/37</t>
  </si>
  <si>
    <t>1292704453</t>
  </si>
  <si>
    <t>"česaný beton tl.150mm"39*0,15</t>
  </si>
  <si>
    <t>51</t>
  </si>
  <si>
    <t>631319013</t>
  </si>
  <si>
    <t>Příplatek k mazanině tl přes 120 do 240 mm za přehlazení povrchu</t>
  </si>
  <si>
    <t>1614926634</t>
  </si>
  <si>
    <t>52</t>
  </si>
  <si>
    <t>631362021</t>
  </si>
  <si>
    <t>Výztuž mazanin svařovanými sítěmi Kari</t>
  </si>
  <si>
    <t>1947828563</t>
  </si>
  <si>
    <t>39*0,004*1,1</t>
  </si>
  <si>
    <t>53</t>
  </si>
  <si>
    <t>273351121</t>
  </si>
  <si>
    <t>Zřízení bednění základových desek</t>
  </si>
  <si>
    <t>-1395618404</t>
  </si>
  <si>
    <t>(6,9*2+10*2)*0,2</t>
  </si>
  <si>
    <t>54</t>
  </si>
  <si>
    <t>273351122</t>
  </si>
  <si>
    <t>Odstranění bednění základových desek</t>
  </si>
  <si>
    <t>1487548417</t>
  </si>
  <si>
    <t>55</t>
  </si>
  <si>
    <t>916111123</t>
  </si>
  <si>
    <t>Osazení obruby z drobných kostek s boční opěrou do lože z betonu prostého</t>
  </si>
  <si>
    <t>-1206233216</t>
  </si>
  <si>
    <t>(78,4/0,2)*2</t>
  </si>
  <si>
    <t>56</t>
  </si>
  <si>
    <t>1827209232</t>
  </si>
  <si>
    <t>"1t=4,0m2"(784*0,1)/4*1,03</t>
  </si>
  <si>
    <t>57</t>
  </si>
  <si>
    <t>916241210</t>
  </si>
  <si>
    <t>Osazení obrubníku kamenného stojatého s boční opěrou do lože z betonu prostého vč. kamenného obrubníku 15x20x100cm</t>
  </si>
  <si>
    <t>1277666154</t>
  </si>
  <si>
    <t>"uloženo 7 cm nad terénem (vodící linie)"224</t>
  </si>
  <si>
    <t>"dtto zapuštěné do úrovně terénu"30</t>
  </si>
  <si>
    <t>58</t>
  </si>
  <si>
    <t>916991121</t>
  </si>
  <si>
    <t>Lože pod obrubníky, krajníky nebo obruby z dlažebních kostek z betonu prostého</t>
  </si>
  <si>
    <t>-1568935960</t>
  </si>
  <si>
    <t>"pro dvouřádek z žul.kostek"784*0,1*0,2</t>
  </si>
  <si>
    <t>"kamenný obrubník vč. odpočtu přemostění 6m"(254-6)*0,1*0,3</t>
  </si>
  <si>
    <t>59</t>
  </si>
  <si>
    <t>953961115</t>
  </si>
  <si>
    <t>Kotva chemickým tmelem M 20 hl 170 mm do betonu, ŽB nebo kamene s vyvrtáním otvoru roxor D 16mm</t>
  </si>
  <si>
    <t>-104972678</t>
  </si>
  <si>
    <t>60</t>
  </si>
  <si>
    <t>953974100</t>
  </si>
  <si>
    <t>Přemostění U č.16 - 3x2m (dod+osazení)</t>
  </si>
  <si>
    <t>kg</t>
  </si>
  <si>
    <t>-1446168418</t>
  </si>
  <si>
    <t>(7,5*14,2)*1,1</t>
  </si>
  <si>
    <t>61</t>
  </si>
  <si>
    <t>979054441</t>
  </si>
  <si>
    <t>Očištění vybouraných z desek nebo dlaždic s původním spárováním z kameniva těženého</t>
  </si>
  <si>
    <t>1796492174</t>
  </si>
  <si>
    <t>62</t>
  </si>
  <si>
    <t>999000000</t>
  </si>
  <si>
    <t>Hzs - nezměřitelné práce</t>
  </si>
  <si>
    <t>hod</t>
  </si>
  <si>
    <t>-738723917</t>
  </si>
  <si>
    <t>91</t>
  </si>
  <si>
    <t>Doplňující konstrukce a práce pozemních komunikací, letišť a ploch</t>
  </si>
  <si>
    <t>63</t>
  </si>
  <si>
    <t>952901312</t>
  </si>
  <si>
    <t>Vyčištění a úklid po ukončení stavebních prací</t>
  </si>
  <si>
    <t>64</t>
  </si>
  <si>
    <t>998229112</t>
  </si>
  <si>
    <t>Přesun hmot ruční pro pozemní komunikace s krytem dlážděným na vzdálenost do 50 m</t>
  </si>
  <si>
    <t>-1787116336</t>
  </si>
  <si>
    <t>65</t>
  </si>
  <si>
    <t>767998106</t>
  </si>
  <si>
    <t>D+m atypických konstrukcí hmotnosti do 10 kg lem kamenné plochy z oceli 100/8</t>
  </si>
  <si>
    <t>"kamenné pásky - délka 31 m vše v Pzn provedení"31*6,28*1,1</t>
  </si>
  <si>
    <t>"česaný beton"69*6,28*1,1</t>
  </si>
  <si>
    <t>"mlatová plocha + kotveno roxory"29*6,28*1,15</t>
  </si>
  <si>
    <t>"lem kruhové dláždění kolem plastyk" 52*6,28*1,1</t>
  </si>
  <si>
    <t>66</t>
  </si>
  <si>
    <t>998767201</t>
  </si>
  <si>
    <t>SO 801, 901 - Vegetační úpravy, Mobiliář</t>
  </si>
  <si>
    <t xml:space="preserve">    1 - Zemní práce</t>
  </si>
  <si>
    <t xml:space="preserve">    12 - Stromy</t>
  </si>
  <si>
    <t xml:space="preserve">    13 - Keře</t>
  </si>
  <si>
    <t xml:space="preserve">    14 - Podrostový záhon</t>
  </si>
  <si>
    <t xml:space="preserve">    15 - Cibuloviny</t>
  </si>
  <si>
    <t xml:space="preserve">    16 - Trávník sečený</t>
  </si>
  <si>
    <t xml:space="preserve">    17 - Trávník - regenerace 40% plocha 1200m2</t>
  </si>
  <si>
    <t xml:space="preserve">    95 - Různé dokončovací konstrukce a práce pozemních staveb</t>
  </si>
  <si>
    <t>Zemní práce</t>
  </si>
  <si>
    <t>182001111RRT</t>
  </si>
  <si>
    <t>Plošná úprava terénu, doplnění plochy pískem tl 0,5 cm/m2</t>
  </si>
  <si>
    <t>-623766876</t>
  </si>
  <si>
    <t>"plocha pro založení trávníku ze 60%"(3002*0,6)*0,005</t>
  </si>
  <si>
    <t>183402113R00</t>
  </si>
  <si>
    <t>Rozrušení půdy do 30cm v rovině/svah 1:5</t>
  </si>
  <si>
    <t>1003179081</t>
  </si>
  <si>
    <t>"nakypření stávající zeminy do hloubky 30cm"3002*0,6</t>
  </si>
  <si>
    <t>"pozor - mimo kořenové systémy stáv. stromů"</t>
  </si>
  <si>
    <t>"cca 60% stávající plochy"</t>
  </si>
  <si>
    <t>183403115R00</t>
  </si>
  <si>
    <t xml:space="preserve">Obdělání půdy kultivátorováním </t>
  </si>
  <si>
    <t>1399783243</t>
  </si>
  <si>
    <t>"60% plochy"3002*0,6</t>
  </si>
  <si>
    <t>185804311</t>
  </si>
  <si>
    <t>Zalití rostlin vodou plocha do 20 m2</t>
  </si>
  <si>
    <t>900874726</t>
  </si>
  <si>
    <t>"zálivka stávajících stromů v průběhu stavebních úprav dle klimatických podmínek v několika dávkách"</t>
  </si>
  <si>
    <t>"150l/strom"31*0,15</t>
  </si>
  <si>
    <t>185851121</t>
  </si>
  <si>
    <t>Dovoz vody pro zálivku rostlin za vzdálenost do 1000 m</t>
  </si>
  <si>
    <t>-521908207</t>
  </si>
  <si>
    <t>185851129</t>
  </si>
  <si>
    <t>Příplatek k dovozu vody pro zálivku rostlin do 1000 m ZKD 1000 m</t>
  </si>
  <si>
    <t>1998814170</t>
  </si>
  <si>
    <t>4,65*9 'Přepočtené koeficientem množství</t>
  </si>
  <si>
    <t>199000001R</t>
  </si>
  <si>
    <t>Doplnění - bezplevelný substrát do hloubky 30cm a kompost 10 kg/m2 - záhon půdokryvný</t>
  </si>
  <si>
    <t>-682826301</t>
  </si>
  <si>
    <t>"pozor - nebude doplněno v kořenovém systému stávajících dřevin"62</t>
  </si>
  <si>
    <t>199000002R</t>
  </si>
  <si>
    <t>Doplnění plochy zeolitem 100g/m2 vč. dodávky, se zapravením do půdy</t>
  </si>
  <si>
    <t>19228465</t>
  </si>
  <si>
    <t>3002*0,1</t>
  </si>
  <si>
    <t>Stromy</t>
  </si>
  <si>
    <t>183101115R00</t>
  </si>
  <si>
    <t>Hloubení jamek bez výměny půdy zeminy skupiny 1 až 4 obj přes 0,125 do 0,4 m3 v rovině a svahu do 1:5</t>
  </si>
  <si>
    <t>-1966166233</t>
  </si>
  <si>
    <t>14+13</t>
  </si>
  <si>
    <t>184102113R00</t>
  </si>
  <si>
    <t>Výsadba dřeviny s balem D přes 0,3 do 0,4 m do jamky se zalitím v rovině a svahu do 1:5</t>
  </si>
  <si>
    <t>1117309290</t>
  </si>
  <si>
    <t>184202112R00</t>
  </si>
  <si>
    <t>Ukotvení dřeviny kůly D do 10cm, dl. do 3m</t>
  </si>
  <si>
    <t>-968630728</t>
  </si>
  <si>
    <t>184804111R00</t>
  </si>
  <si>
    <t>Ochrana dřevin před okusem zvěří z rákosu v rovině a svahu až do 1:5</t>
  </si>
  <si>
    <t>1851608767</t>
  </si>
  <si>
    <t>184921093R00</t>
  </si>
  <si>
    <t>Mulčování rostlin tl. do 0,1m rovina</t>
  </si>
  <si>
    <t>1598621942</t>
  </si>
  <si>
    <t>48803747</t>
  </si>
  <si>
    <t>"80l/strom"27*0,08</t>
  </si>
  <si>
    <t>899238908</t>
  </si>
  <si>
    <t>711866856</t>
  </si>
  <si>
    <t>2,16*9 'Přepočtené koeficientem množství</t>
  </si>
  <si>
    <t>001R</t>
  </si>
  <si>
    <t>Prunus serrulata "Shirotae" (OK 12-14cm)</t>
  </si>
  <si>
    <t>1527615014</t>
  </si>
  <si>
    <t>002R</t>
  </si>
  <si>
    <t>kůl vyvazovací dřevěný impregnovaný D 10cm dl 2,5m</t>
  </si>
  <si>
    <t>-1797432996</t>
  </si>
  <si>
    <t>"3ks/strom"(14+13)*3</t>
  </si>
  <si>
    <t>003R</t>
  </si>
  <si>
    <t>Prunus x yedoensis (OK 12-14cm)</t>
  </si>
  <si>
    <t>-1323303252</t>
  </si>
  <si>
    <t>004R</t>
  </si>
  <si>
    <t>chránička z bambusu/rákos</t>
  </si>
  <si>
    <t>647682787</t>
  </si>
  <si>
    <t>005R</t>
  </si>
  <si>
    <t>hydroabsorbent - 0,5 kg/strom</t>
  </si>
  <si>
    <t>-1554779984</t>
  </si>
  <si>
    <t>27*0,5</t>
  </si>
  <si>
    <t>006R</t>
  </si>
  <si>
    <t>Protikořenová fólie - dodávka a uložení</t>
  </si>
  <si>
    <t>-1183318421</t>
  </si>
  <si>
    <t>007R</t>
  </si>
  <si>
    <t>Přípravek na podporu zakořenění 100g/strom</t>
  </si>
  <si>
    <t>1728048250</t>
  </si>
  <si>
    <t>27*0,1</t>
  </si>
  <si>
    <t>008R</t>
  </si>
  <si>
    <t>Údržba dřevin po dobu 60 měsíců</t>
  </si>
  <si>
    <t>1739505286</t>
  </si>
  <si>
    <t>009R</t>
  </si>
  <si>
    <t>Dodávka hnojivé tablety k výsadbě</t>
  </si>
  <si>
    <t>-601489906</t>
  </si>
  <si>
    <t>"10ks/strom"27*10</t>
  </si>
  <si>
    <t>010R</t>
  </si>
  <si>
    <t>Zeolit 3kg/strom</t>
  </si>
  <si>
    <t>-73140709</t>
  </si>
  <si>
    <t>27*3</t>
  </si>
  <si>
    <t>10391100</t>
  </si>
  <si>
    <t>kůra mulčovací VL</t>
  </si>
  <si>
    <t>1708438982</t>
  </si>
  <si>
    <t>"0,07 m3/strom"27*0,07</t>
  </si>
  <si>
    <t>Keře</t>
  </si>
  <si>
    <t>183111114</t>
  </si>
  <si>
    <t>Hloubení jamek bez výměny půdy zeminy skupiny 1 až 4 obj přes 0,01 do 0,02 m3 v rovině a svahu do 1:5</t>
  </si>
  <si>
    <t>1404892863</t>
  </si>
  <si>
    <t>85+11+10+15</t>
  </si>
  <si>
    <t>184102111R00</t>
  </si>
  <si>
    <t>Výsadba dřeviny s balem D přes 0,1 do 0,2 m do jamky se zalitím v rovině a svahu do 1:5</t>
  </si>
  <si>
    <t>-1216245610</t>
  </si>
  <si>
    <t>184202122R00</t>
  </si>
  <si>
    <t>Ukotvení dřevin kůl D do 0,1m dl 2m</t>
  </si>
  <si>
    <t>325833405</t>
  </si>
  <si>
    <t>"linie 3+14+5"10</t>
  </si>
  <si>
    <t>-1712088118</t>
  </si>
  <si>
    <t>671733749</t>
  </si>
  <si>
    <t>"10l/keř"121*0,01</t>
  </si>
  <si>
    <t>-1792503797</t>
  </si>
  <si>
    <t>102048194</t>
  </si>
  <si>
    <t>1,21*9 'Přepočtené koeficientem množství</t>
  </si>
  <si>
    <t>0001R</t>
  </si>
  <si>
    <t>Ostatní montážní a spojovací materiál</t>
  </si>
  <si>
    <t>1980406309</t>
  </si>
  <si>
    <t>0002R</t>
  </si>
  <si>
    <t>Mtž kotevní lanko ocelové ke kůlům 2x nad sebou</t>
  </si>
  <si>
    <t>1856092897</t>
  </si>
  <si>
    <t>24*2*1,2</t>
  </si>
  <si>
    <t>0003R</t>
  </si>
  <si>
    <t>Zeolit 500g/rostlina</t>
  </si>
  <si>
    <t>553614312</t>
  </si>
  <si>
    <t>121*0,5</t>
  </si>
  <si>
    <t>0004R</t>
  </si>
  <si>
    <t>Lanko ocelové D 6 mm</t>
  </si>
  <si>
    <t>793016848</t>
  </si>
  <si>
    <t>57,6*1,1</t>
  </si>
  <si>
    <t>0005R</t>
  </si>
  <si>
    <t>Přípravek pro podporu zakořenění 50g/rostlina</t>
  </si>
  <si>
    <t>-759175540</t>
  </si>
  <si>
    <t>121*0,05</t>
  </si>
  <si>
    <t>0006R</t>
  </si>
  <si>
    <t>Napínací prvky - očka Pzn do D 15mm</t>
  </si>
  <si>
    <t>-432436574</t>
  </si>
  <si>
    <t>10*2</t>
  </si>
  <si>
    <t>0007R</t>
  </si>
  <si>
    <t>Údržba keřů po dobu 60 měsíců</t>
  </si>
  <si>
    <t>-857239846</t>
  </si>
  <si>
    <t>0008R</t>
  </si>
  <si>
    <t>-1051391007</t>
  </si>
  <si>
    <t>"3ks/keř"121*3</t>
  </si>
  <si>
    <t>0009R</t>
  </si>
  <si>
    <t>Spirea cinerea "Grefsheim" (V 60-80cm)</t>
  </si>
  <si>
    <t>-6516707</t>
  </si>
  <si>
    <t>0010R</t>
  </si>
  <si>
    <t>Ligustrum ovalifoliun (V 60-80cm)</t>
  </si>
  <si>
    <t>1940336932</t>
  </si>
  <si>
    <t>0011R</t>
  </si>
  <si>
    <t>Hydrangea paniculata "Limelight" (V 40-60cm)</t>
  </si>
  <si>
    <t>-1565803478</t>
  </si>
  <si>
    <t>0012R</t>
  </si>
  <si>
    <t>Taxus x media "Hicksii" (V 100-125cm)</t>
  </si>
  <si>
    <t>607500624</t>
  </si>
  <si>
    <t>60591253</t>
  </si>
  <si>
    <t>kůl vyvazovací dřevěný impregnovaný D 8cm dl 2m</t>
  </si>
  <si>
    <t>1009359955</t>
  </si>
  <si>
    <t>-1201683439</t>
  </si>
  <si>
    <t>"0,07 m3/keř"95*0,07</t>
  </si>
  <si>
    <t>Podrostový záhon</t>
  </si>
  <si>
    <t>183211312</t>
  </si>
  <si>
    <t>Výsadba trvalek prostokořenných</t>
  </si>
  <si>
    <t>2027670430</t>
  </si>
  <si>
    <t>20+50+12+7+12+500+10+20</t>
  </si>
  <si>
    <t>183205111R00</t>
  </si>
  <si>
    <t>Založení záhonu v rovině a svahu do 1:5 zemina skupiny 1 a 2</t>
  </si>
  <si>
    <t>-63191960</t>
  </si>
  <si>
    <t>-292190474</t>
  </si>
  <si>
    <t>1202704632</t>
  </si>
  <si>
    <t>"25l/m2"62*0,025</t>
  </si>
  <si>
    <t>-1789374327</t>
  </si>
  <si>
    <t>1957013700</t>
  </si>
  <si>
    <t>1,55*9 'Přepočtené koeficientem množství</t>
  </si>
  <si>
    <t>00001R</t>
  </si>
  <si>
    <t>Galium odoratum</t>
  </si>
  <si>
    <t>-481627079</t>
  </si>
  <si>
    <t>00002R</t>
  </si>
  <si>
    <t>Hedera helix</t>
  </si>
  <si>
    <t>387679400</t>
  </si>
  <si>
    <t>00003R</t>
  </si>
  <si>
    <t>Athyrium filix femina</t>
  </si>
  <si>
    <t>746501664</t>
  </si>
  <si>
    <t>00004R</t>
  </si>
  <si>
    <t>Symhytum officinale</t>
  </si>
  <si>
    <t>1105506208</t>
  </si>
  <si>
    <t>00005R</t>
  </si>
  <si>
    <t>Omphaloides verna</t>
  </si>
  <si>
    <t>717657267</t>
  </si>
  <si>
    <t>00006R</t>
  </si>
  <si>
    <t>Vinca minor</t>
  </si>
  <si>
    <t>1648385566</t>
  </si>
  <si>
    <t>00007R</t>
  </si>
  <si>
    <t>Pulmonaria officinalis</t>
  </si>
  <si>
    <t>224661717</t>
  </si>
  <si>
    <t>00008R</t>
  </si>
  <si>
    <t>Anemone sylvestris</t>
  </si>
  <si>
    <t>1256040923</t>
  </si>
  <si>
    <t>265743750</t>
  </si>
  <si>
    <t>62*0,07</t>
  </si>
  <si>
    <t>Cibuloviny</t>
  </si>
  <si>
    <t>183211313</t>
  </si>
  <si>
    <t>Výsadba cibulí nebo hlíz</t>
  </si>
  <si>
    <t>130129862</t>
  </si>
  <si>
    <t>300+300+100+300+50</t>
  </si>
  <si>
    <t>000002R</t>
  </si>
  <si>
    <t>Scilla siberica</t>
  </si>
  <si>
    <t>1061048939</t>
  </si>
  <si>
    <t>000003R</t>
  </si>
  <si>
    <t>Galanthus nivalis</t>
  </si>
  <si>
    <t>713648592</t>
  </si>
  <si>
    <t>67</t>
  </si>
  <si>
    <t>000004R</t>
  </si>
  <si>
    <t>Crocus vernus</t>
  </si>
  <si>
    <t>ks</t>
  </si>
  <si>
    <t>-1933159287</t>
  </si>
  <si>
    <t>68</t>
  </si>
  <si>
    <t>000005R</t>
  </si>
  <si>
    <t>Scila siberika Alba</t>
  </si>
  <si>
    <t>691026992</t>
  </si>
  <si>
    <t>69</t>
  </si>
  <si>
    <t>000006R</t>
  </si>
  <si>
    <t>Tulipa sylvestris</t>
  </si>
  <si>
    <t>2116626776</t>
  </si>
  <si>
    <t>Trávník sečený</t>
  </si>
  <si>
    <t>70</t>
  </si>
  <si>
    <t>111104211R00</t>
  </si>
  <si>
    <t>Pokosení trávníku parkového pl do 1000 m2 s odvozem do 20 km v rovině a svahu do 1:5</t>
  </si>
  <si>
    <t>-1664776029</t>
  </si>
  <si>
    <t>"2x"1801*2</t>
  </si>
  <si>
    <t>71</t>
  </si>
  <si>
    <t>180402111R00</t>
  </si>
  <si>
    <t>Založení parkového trávníku výsevem pl do 1000 m2 v rovině a ve svahu do 1:5</t>
  </si>
  <si>
    <t>2082503447</t>
  </si>
  <si>
    <t>72</t>
  </si>
  <si>
    <t>00572420R</t>
  </si>
  <si>
    <t>osivo směs travní parková</t>
  </si>
  <si>
    <t>-2056816407</t>
  </si>
  <si>
    <t>"výsevek 30g/m2"1801,2*0,03</t>
  </si>
  <si>
    <t>73</t>
  </si>
  <si>
    <t>183403153R00</t>
  </si>
  <si>
    <t>Obdělání půdy hrabáním v rovině a svahu do 1:5</t>
  </si>
  <si>
    <t>29600607</t>
  </si>
  <si>
    <t>74</t>
  </si>
  <si>
    <t>183403161R00</t>
  </si>
  <si>
    <t>Obdělání půdy válením v rovině a svahu do 1:5</t>
  </si>
  <si>
    <t>-883887354</t>
  </si>
  <si>
    <t>Trávník - regenerace 40% plocha 1200m2</t>
  </si>
  <si>
    <t>75</t>
  </si>
  <si>
    <t>-1989178657</t>
  </si>
  <si>
    <t>"2x"1200*2</t>
  </si>
  <si>
    <t>76</t>
  </si>
  <si>
    <t>-1663543012</t>
  </si>
  <si>
    <t>"40% plochy"3002*0,4</t>
  </si>
  <si>
    <t>77</t>
  </si>
  <si>
    <t>-278738305</t>
  </si>
  <si>
    <t>"výsevek 15g/m2"1200,80*0,015</t>
  </si>
  <si>
    <t>78</t>
  </si>
  <si>
    <t>-2124533631</t>
  </si>
  <si>
    <t>79</t>
  </si>
  <si>
    <t>183403114R00</t>
  </si>
  <si>
    <t>Obdělání půdy - vertikulace v rovině</t>
  </si>
  <si>
    <t>-1354449415</t>
  </si>
  <si>
    <t>95</t>
  </si>
  <si>
    <t>Různé dokončovací konstrukce a práce pozemních staveb</t>
  </si>
  <si>
    <t>80</t>
  </si>
  <si>
    <t>952901411R0R</t>
  </si>
  <si>
    <t>Finální dočištění plochy po sadových úpravách vč. přístupových cest</t>
  </si>
  <si>
    <t>81</t>
  </si>
  <si>
    <t>997013832R</t>
  </si>
  <si>
    <t>Zbytkový materál, kontejnery z dodávek zeleně, baly a ostatní odp. materiál z vegetační úpravy</t>
  </si>
  <si>
    <t>82</t>
  </si>
  <si>
    <t>83</t>
  </si>
  <si>
    <t>76701R</t>
  </si>
  <si>
    <t>Doprava mobiliář. prvků</t>
  </si>
  <si>
    <t>84</t>
  </si>
  <si>
    <t>76702R</t>
  </si>
  <si>
    <t>L2 Typová lavice s opěradlem a opěrkami, dodávka a osazení do bet. podesty</t>
  </si>
  <si>
    <t>798908987</t>
  </si>
  <si>
    <t>85</t>
  </si>
  <si>
    <t>76703R</t>
  </si>
  <si>
    <t>L3 Liniová lavice trámová délky 6m šíře 35cm výška 40cm, dodávka a osazení</t>
  </si>
  <si>
    <t>1019918821</t>
  </si>
  <si>
    <t>86</t>
  </si>
  <si>
    <t>76704R</t>
  </si>
  <si>
    <t>L4 Typová lavice A, dodávka a osazení</t>
  </si>
  <si>
    <t>150498454</t>
  </si>
  <si>
    <t>87</t>
  </si>
  <si>
    <t>76705R</t>
  </si>
  <si>
    <t>L5 Typová lavice B, dodávka a osazení</t>
  </si>
  <si>
    <t>738333877</t>
  </si>
  <si>
    <t>88</t>
  </si>
  <si>
    <t>76706R</t>
  </si>
  <si>
    <t>Odpadkový koš, dodávka a osazení</t>
  </si>
  <si>
    <t>-863684553</t>
  </si>
  <si>
    <t>89</t>
  </si>
  <si>
    <t>699188329</t>
  </si>
  <si>
    <t>90</t>
  </si>
  <si>
    <t>998900R</t>
  </si>
  <si>
    <t>Hzs - nezměřitelné práce čl.17-1a Práce v tarifní třídě 5</t>
  </si>
  <si>
    <t>h</t>
  </si>
  <si>
    <t>1394958997</t>
  </si>
  <si>
    <t>SO 301 - Úprava VO</t>
  </si>
  <si>
    <t>M - Práce a dodávky M</t>
  </si>
  <si>
    <t xml:space="preserve">    21-M - Elektromontáže</t>
  </si>
  <si>
    <t xml:space="preserve">    46-M - Zemní práce při extr.mont.pracích</t>
  </si>
  <si>
    <t>997221615</t>
  </si>
  <si>
    <t>Poplatek za uložení na skládce (skládkovné) stavebního odpadu betonového kód odpadu 17 01 01</t>
  </si>
  <si>
    <t>997221655</t>
  </si>
  <si>
    <t>Poplatek za uložení na skládce (skládkovné) zeminy a kamení kód odpadu 17 05 04</t>
  </si>
  <si>
    <t>469972111</t>
  </si>
  <si>
    <t>Odvoz suti a vybouraných hmot při elektromontážích do 1 km</t>
  </si>
  <si>
    <t>469972121</t>
  </si>
  <si>
    <t>Příplatek k odvozu suti a vybouraných hmot při elektromontážích za každý další 1 km</t>
  </si>
  <si>
    <t>Práce a dodávky M</t>
  </si>
  <si>
    <t>21-M</t>
  </si>
  <si>
    <t>Elektromontáže</t>
  </si>
  <si>
    <t>218812035</t>
  </si>
  <si>
    <t>Demontáž kabelů Cu plných nebo laněných kulatých do 1 kV žíly 4x16 mm2 (např. CYKY) bez odpojení vodičů uložených volně nebo v liště</t>
  </si>
  <si>
    <t>218204202</t>
  </si>
  <si>
    <t>Demontáž elektrovýzbroje stožárů osvětlení 2 okruhy</t>
  </si>
  <si>
    <t>218204011</t>
  </si>
  <si>
    <t>Demontáž stožárů osvětlení ocelových samostatně stojících délky do 12 m</t>
  </si>
  <si>
    <t>218202016</t>
  </si>
  <si>
    <t>Demontáž svítidla výbojkového průmyslového nebo venkovního ze sloupku parkového</t>
  </si>
  <si>
    <t>210100422</t>
  </si>
  <si>
    <t>Ukončení kabelů a vodičů kabelovou koncovkou do 4 žil do 1 kV včetně zapojení KSM 35 do 4x16 mm2</t>
  </si>
  <si>
    <t>210204002</t>
  </si>
  <si>
    <t>Montáž stožárů osvětlení parkových ocelových</t>
  </si>
  <si>
    <t>M1</t>
  </si>
  <si>
    <t>sadový sloup výšky 5m v provedení "Brno", kónický tvar, barva antracit</t>
  </si>
  <si>
    <t>256</t>
  </si>
  <si>
    <t>741372151</t>
  </si>
  <si>
    <t>Montáž svítidlo LED průmyslové závěsné lampa se zapojením vodičů</t>
  </si>
  <si>
    <t>M3</t>
  </si>
  <si>
    <t>svítidlo LED, specifikace viz PD</t>
  </si>
  <si>
    <t>210204202</t>
  </si>
  <si>
    <t>Montáž elektrovýzbroje stožárů osvětlení 2 okruhy</t>
  </si>
  <si>
    <t>M5</t>
  </si>
  <si>
    <t>Stožárová svorkovnice</t>
  </si>
  <si>
    <t>210812035</t>
  </si>
  <si>
    <t>Montáž kabelu Cu plného nebo laněného do 1 kV žíly 4x16 mm2 (např. CYKY) bez ukončení uloženého volně nebo v liště</t>
  </si>
  <si>
    <t>210220020</t>
  </si>
  <si>
    <t>Montáž uzemňovacího vedení vodičů FeZn pomocí svorek v zemi páskou do 120 mm2 ve městské zástavbě</t>
  </si>
  <si>
    <t>P1</t>
  </si>
  <si>
    <t>Manipulace na vedení, dozor správce sítě</t>
  </si>
  <si>
    <t>P2</t>
  </si>
  <si>
    <t>Očíslování sloupu dle požadavku správce VO</t>
  </si>
  <si>
    <t>210280211</t>
  </si>
  <si>
    <t>Měření zemních odporů zemniče prvního nebo samostatného</t>
  </si>
  <si>
    <t>210280002</t>
  </si>
  <si>
    <t>Zkoušky a prohlídky el rozvodů a zařízení celková prohlídka pro objem montážních prací do 500 tis Kč</t>
  </si>
  <si>
    <t>210280712</t>
  </si>
  <si>
    <t>Měření intenzity osvětlení na pracovišti do 50 svítidel</t>
  </si>
  <si>
    <t>46-M</t>
  </si>
  <si>
    <t>Zemní práce při extr.mont.pracích</t>
  </si>
  <si>
    <t>460131113</t>
  </si>
  <si>
    <t>Hloubení nezapažených jam při elektromontážích ručně v hornině tř I skupiny 3</t>
  </si>
  <si>
    <t>460391123</t>
  </si>
  <si>
    <t>Zásyp jam při elektromontážích ručně se zhutněním z hornin třídy I skupiny 3</t>
  </si>
  <si>
    <t>468051121</t>
  </si>
  <si>
    <t>Bourání základu betonového při elektromontážích</t>
  </si>
  <si>
    <t>460641126</t>
  </si>
  <si>
    <t>Základové konstrukce při elektromontážích ze ŽB tř. C 30/37 bez zvláštních nároků na prostředí</t>
  </si>
  <si>
    <t>18615203</t>
  </si>
  <si>
    <t>trubka drenážní korugovaná PP SN 8 perforace 360° pro liniové stavby DN 300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</si>
</sst>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50154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Janáčkovo náměstí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16. 7. 2024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00 - Nestavební náklady'!J30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 00 - Nestavební náklady'!P117</f>
        <v>0</v>
      </c>
      <c r="AV95" s="128">
        <f>'SO 00 - Nestavební náklady'!J33</f>
        <v>0</v>
      </c>
      <c r="AW95" s="128">
        <f>'SO 00 - Nestavební náklady'!J34</f>
        <v>0</v>
      </c>
      <c r="AX95" s="128">
        <f>'SO 00 - Nestavební náklady'!J35</f>
        <v>0</v>
      </c>
      <c r="AY95" s="128">
        <f>'SO 00 - Nestavební náklady'!J36</f>
        <v>0</v>
      </c>
      <c r="AZ95" s="128">
        <f>'SO 00 - Nestavební náklady'!F33</f>
        <v>0</v>
      </c>
      <c r="BA95" s="128">
        <f>'SO 00 - Nestavební náklady'!F34</f>
        <v>0</v>
      </c>
      <c r="BB95" s="128">
        <f>'SO 00 - Nestavební náklady'!F35</f>
        <v>0</v>
      </c>
      <c r="BC95" s="128">
        <f>'SO 00 - Nestavební náklady'!F36</f>
        <v>0</v>
      </c>
      <c r="BD95" s="130">
        <f>'SO 00 - Nestavební náklady'!F37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101 - Příprava území a...'!J30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'SO 101 - Příprava území a...'!P124</f>
        <v>0</v>
      </c>
      <c r="AV96" s="128">
        <f>'SO 101 - Příprava území a...'!J33</f>
        <v>0</v>
      </c>
      <c r="AW96" s="128">
        <f>'SO 101 - Příprava území a...'!J34</f>
        <v>0</v>
      </c>
      <c r="AX96" s="128">
        <f>'SO 101 - Příprava území a...'!J35</f>
        <v>0</v>
      </c>
      <c r="AY96" s="128">
        <f>'SO 101 - Příprava území a...'!J36</f>
        <v>0</v>
      </c>
      <c r="AZ96" s="128">
        <f>'SO 101 - Příprava území a...'!F33</f>
        <v>0</v>
      </c>
      <c r="BA96" s="128">
        <f>'SO 101 - Příprava území a...'!F34</f>
        <v>0</v>
      </c>
      <c r="BB96" s="128">
        <f>'SO 101 - Příprava území a...'!F35</f>
        <v>0</v>
      </c>
      <c r="BC96" s="128">
        <f>'SO 101 - Příprava území a...'!F36</f>
        <v>0</v>
      </c>
      <c r="BD96" s="130">
        <f>'SO 101 - Příprava území a...'!F37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16.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102 - Stavební úpravy 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27">
        <v>0</v>
      </c>
      <c r="AT97" s="128">
        <f>ROUND(SUM(AV97:AW97),2)</f>
        <v>0</v>
      </c>
      <c r="AU97" s="129">
        <f>'SO 102 - Stavební úpravy ...'!P128</f>
        <v>0</v>
      </c>
      <c r="AV97" s="128">
        <f>'SO 102 - Stavební úpravy ...'!J33</f>
        <v>0</v>
      </c>
      <c r="AW97" s="128">
        <f>'SO 102 - Stavební úpravy ...'!J34</f>
        <v>0</v>
      </c>
      <c r="AX97" s="128">
        <f>'SO 102 - Stavební úpravy ...'!J35</f>
        <v>0</v>
      </c>
      <c r="AY97" s="128">
        <f>'SO 102 - Stavební úpravy ...'!J36</f>
        <v>0</v>
      </c>
      <c r="AZ97" s="128">
        <f>'SO 102 - Stavební úpravy ...'!F33</f>
        <v>0</v>
      </c>
      <c r="BA97" s="128">
        <f>'SO 102 - Stavební úpravy ...'!F34</f>
        <v>0</v>
      </c>
      <c r="BB97" s="128">
        <f>'SO 102 - Stavební úpravy ...'!F35</f>
        <v>0</v>
      </c>
      <c r="BC97" s="128">
        <f>'SO 102 - Stavební úpravy ...'!F36</f>
        <v>0</v>
      </c>
      <c r="BD97" s="130">
        <f>'SO 102 - Stavební úpravy ...'!F37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7" customFormat="1" ht="37.5" customHeight="1">
      <c r="A98" s="119" t="s">
        <v>77</v>
      </c>
      <c r="B98" s="120"/>
      <c r="C98" s="121"/>
      <c r="D98" s="122" t="s">
        <v>90</v>
      </c>
      <c r="E98" s="122"/>
      <c r="F98" s="122"/>
      <c r="G98" s="122"/>
      <c r="H98" s="122"/>
      <c r="I98" s="123"/>
      <c r="J98" s="122" t="s">
        <v>91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 801, 901 - Vegetační ú...'!J30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80</v>
      </c>
      <c r="AR98" s="126"/>
      <c r="AS98" s="127">
        <v>0</v>
      </c>
      <c r="AT98" s="128">
        <f>ROUND(SUM(AV98:AW98),2)</f>
        <v>0</v>
      </c>
      <c r="AU98" s="129">
        <f>'SO 801, 901 - Vegetační ú...'!P129</f>
        <v>0</v>
      </c>
      <c r="AV98" s="128">
        <f>'SO 801, 901 - Vegetační ú...'!J33</f>
        <v>0</v>
      </c>
      <c r="AW98" s="128">
        <f>'SO 801, 901 - Vegetační ú...'!J34</f>
        <v>0</v>
      </c>
      <c r="AX98" s="128">
        <f>'SO 801, 901 - Vegetační ú...'!J35</f>
        <v>0</v>
      </c>
      <c r="AY98" s="128">
        <f>'SO 801, 901 - Vegetační ú...'!J36</f>
        <v>0</v>
      </c>
      <c r="AZ98" s="128">
        <f>'SO 801, 901 - Vegetační ú...'!F33</f>
        <v>0</v>
      </c>
      <c r="BA98" s="128">
        <f>'SO 801, 901 - Vegetační ú...'!F34</f>
        <v>0</v>
      </c>
      <c r="BB98" s="128">
        <f>'SO 801, 901 - Vegetační ú...'!F35</f>
        <v>0</v>
      </c>
      <c r="BC98" s="128">
        <f>'SO 801, 901 - Vegetační ú...'!F36</f>
        <v>0</v>
      </c>
      <c r="BD98" s="130">
        <f>'SO 801, 901 - Vegetační ú...'!F37</f>
        <v>0</v>
      </c>
      <c r="BE98" s="7"/>
      <c r="BT98" s="131" t="s">
        <v>81</v>
      </c>
      <c r="BV98" s="131" t="s">
        <v>75</v>
      </c>
      <c r="BW98" s="131" t="s">
        <v>92</v>
      </c>
      <c r="BX98" s="131" t="s">
        <v>5</v>
      </c>
      <c r="CL98" s="131" t="s">
        <v>1</v>
      </c>
      <c r="CM98" s="131" t="s">
        <v>83</v>
      </c>
    </row>
    <row r="99" s="7" customFormat="1" ht="16.5" customHeight="1">
      <c r="A99" s="119" t="s">
        <v>77</v>
      </c>
      <c r="B99" s="120"/>
      <c r="C99" s="121"/>
      <c r="D99" s="122" t="s">
        <v>93</v>
      </c>
      <c r="E99" s="122"/>
      <c r="F99" s="122"/>
      <c r="G99" s="122"/>
      <c r="H99" s="122"/>
      <c r="I99" s="123"/>
      <c r="J99" s="122" t="s">
        <v>94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 301 - Úprava VO'!J30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80</v>
      </c>
      <c r="AR99" s="126"/>
      <c r="AS99" s="132">
        <v>0</v>
      </c>
      <c r="AT99" s="133">
        <f>ROUND(SUM(AV99:AW99),2)</f>
        <v>0</v>
      </c>
      <c r="AU99" s="134">
        <f>'SO 301 - Úprava VO'!P121</f>
        <v>0</v>
      </c>
      <c r="AV99" s="133">
        <f>'SO 301 - Úprava VO'!J33</f>
        <v>0</v>
      </c>
      <c r="AW99" s="133">
        <f>'SO 301 - Úprava VO'!J34</f>
        <v>0</v>
      </c>
      <c r="AX99" s="133">
        <f>'SO 301 - Úprava VO'!J35</f>
        <v>0</v>
      </c>
      <c r="AY99" s="133">
        <f>'SO 301 - Úprava VO'!J36</f>
        <v>0</v>
      </c>
      <c r="AZ99" s="133">
        <f>'SO 301 - Úprava VO'!F33</f>
        <v>0</v>
      </c>
      <c r="BA99" s="133">
        <f>'SO 301 - Úprava VO'!F34</f>
        <v>0</v>
      </c>
      <c r="BB99" s="133">
        <f>'SO 301 - Úprava VO'!F35</f>
        <v>0</v>
      </c>
      <c r="BC99" s="133">
        <f>'SO 301 - Úprava VO'!F36</f>
        <v>0</v>
      </c>
      <c r="BD99" s="135">
        <f>'SO 301 - Úprava VO'!F37</f>
        <v>0</v>
      </c>
      <c r="BE99" s="7"/>
      <c r="BT99" s="131" t="s">
        <v>81</v>
      </c>
      <c r="BV99" s="131" t="s">
        <v>75</v>
      </c>
      <c r="BW99" s="131" t="s">
        <v>95</v>
      </c>
      <c r="BX99" s="131" t="s">
        <v>5</v>
      </c>
      <c r="CL99" s="131" t="s">
        <v>1</v>
      </c>
      <c r="CM99" s="131" t="s">
        <v>83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+6Ja4bQ3mRYjJojWRMrke44VXxvt02j8lkFJijX6vRe4DGn2BMnBGl0LjyHvk1ocp43cbWNKas0OmvmncA1BZw==" hashValue="UZVFsaPSe2F1CFXXO0hib6GcMU10xuQqVPKiVG3E1PFAi3P8PrJcfKg0EGC4pMfM2BPKrmKJReHuinx4SJn4pg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 - Nestavební náklady'!C2" display="/"/>
    <hyperlink ref="A96" location="'SO 101 - Příprava území a...'!C2" display="/"/>
    <hyperlink ref="A97" location="'SO 102 - Stavební úpravy ...'!C2" display="/"/>
    <hyperlink ref="A98" location="'SO 801, 901 - Vegetační ú...'!C2" display="/"/>
    <hyperlink ref="A99" location="'SO 301 - Úprava VO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Janáčkovo náměstí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ROUND((SUM(BE117:BE130)),  2)</f>
        <v>0</v>
      </c>
      <c r="G33" s="38"/>
      <c r="H33" s="38"/>
      <c r="I33" s="155">
        <v>0.20999999999999999</v>
      </c>
      <c r="J33" s="154">
        <f>ROUND(((SUM(BE117:BE130))*I33),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ROUND((SUM(BF117:BF130)),  2)</f>
        <v>0</v>
      </c>
      <c r="G34" s="38"/>
      <c r="H34" s="38"/>
      <c r="I34" s="155">
        <v>0.12</v>
      </c>
      <c r="J34" s="154">
        <f>ROUND(((SUM(BF117:BF130))*I34),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ROUND((SUM(BG117:BG130)),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ROUND((SUM(BH117:BH130)),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ROUND((SUM(BI117:BI130)),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Janáčkovo náměstí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00 - Nestavební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16. 7. 2024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J118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105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74" t="str">
        <f>E7</f>
        <v>Janáčkovo náměstí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97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SO 00 - Nestavební náklady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 xml:space="preserve"> </v>
      </c>
      <c r="G111" s="40"/>
      <c r="H111" s="40"/>
      <c r="I111" s="32" t="s">
        <v>22</v>
      </c>
      <c r="J111" s="79" t="str">
        <f>IF(J12="","",J12)</f>
        <v>16. 7. 2024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 xml:space="preserve"> </v>
      </c>
      <c r="G113" s="40"/>
      <c r="H113" s="40"/>
      <c r="I113" s="32" t="s">
        <v>29</v>
      </c>
      <c r="J113" s="36" t="str">
        <f>E21</f>
        <v xml:space="preserve"> 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27</v>
      </c>
      <c r="D114" s="40"/>
      <c r="E114" s="40"/>
      <c r="F114" s="27" t="str">
        <f>IF(E18="","",E18)</f>
        <v>Vyplň údaj</v>
      </c>
      <c r="G114" s="40"/>
      <c r="H114" s="40"/>
      <c r="I114" s="32" t="s">
        <v>31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0" customFormat="1" ht="29.28" customHeight="1">
      <c r="A116" s="185"/>
      <c r="B116" s="186"/>
      <c r="C116" s="187" t="s">
        <v>106</v>
      </c>
      <c r="D116" s="188" t="s">
        <v>58</v>
      </c>
      <c r="E116" s="188" t="s">
        <v>54</v>
      </c>
      <c r="F116" s="188" t="s">
        <v>55</v>
      </c>
      <c r="G116" s="188" t="s">
        <v>107</v>
      </c>
      <c r="H116" s="188" t="s">
        <v>108</v>
      </c>
      <c r="I116" s="188" t="s">
        <v>109</v>
      </c>
      <c r="J116" s="189" t="s">
        <v>101</v>
      </c>
      <c r="K116" s="190" t="s">
        <v>110</v>
      </c>
      <c r="L116" s="191"/>
      <c r="M116" s="100" t="s">
        <v>1</v>
      </c>
      <c r="N116" s="101" t="s">
        <v>37</v>
      </c>
      <c r="O116" s="101" t="s">
        <v>111</v>
      </c>
      <c r="P116" s="101" t="s">
        <v>112</v>
      </c>
      <c r="Q116" s="101" t="s">
        <v>113</v>
      </c>
      <c r="R116" s="101" t="s">
        <v>114</v>
      </c>
      <c r="S116" s="101" t="s">
        <v>115</v>
      </c>
      <c r="T116" s="102" t="s">
        <v>116</v>
      </c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</row>
    <row r="117" s="2" customFormat="1" ht="22.8" customHeight="1">
      <c r="A117" s="38"/>
      <c r="B117" s="39"/>
      <c r="C117" s="107" t="s">
        <v>117</v>
      </c>
      <c r="D117" s="40"/>
      <c r="E117" s="40"/>
      <c r="F117" s="40"/>
      <c r="G117" s="40"/>
      <c r="H117" s="40"/>
      <c r="I117" s="40"/>
      <c r="J117" s="192">
        <f>BK117</f>
        <v>0</v>
      </c>
      <c r="K117" s="40"/>
      <c r="L117" s="44"/>
      <c r="M117" s="103"/>
      <c r="N117" s="193"/>
      <c r="O117" s="104"/>
      <c r="P117" s="194">
        <f>P118</f>
        <v>0</v>
      </c>
      <c r="Q117" s="104"/>
      <c r="R117" s="194">
        <f>R118</f>
        <v>0</v>
      </c>
      <c r="S117" s="104"/>
      <c r="T117" s="195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72</v>
      </c>
      <c r="AU117" s="17" t="s">
        <v>103</v>
      </c>
      <c r="BK117" s="196">
        <f>BK118</f>
        <v>0</v>
      </c>
    </row>
    <row r="118" s="11" customFormat="1" ht="25.92" customHeight="1">
      <c r="A118" s="11"/>
      <c r="B118" s="197"/>
      <c r="C118" s="198"/>
      <c r="D118" s="199" t="s">
        <v>72</v>
      </c>
      <c r="E118" s="200" t="s">
        <v>118</v>
      </c>
      <c r="F118" s="200" t="s">
        <v>119</v>
      </c>
      <c r="G118" s="198"/>
      <c r="H118" s="198"/>
      <c r="I118" s="201"/>
      <c r="J118" s="202">
        <f>BK118</f>
        <v>0</v>
      </c>
      <c r="K118" s="198"/>
      <c r="L118" s="203"/>
      <c r="M118" s="204"/>
      <c r="N118" s="205"/>
      <c r="O118" s="205"/>
      <c r="P118" s="206">
        <f>SUM(P119:P130)</f>
        <v>0</v>
      </c>
      <c r="Q118" s="205"/>
      <c r="R118" s="206">
        <f>SUM(R119:R130)</f>
        <v>0</v>
      </c>
      <c r="S118" s="205"/>
      <c r="T118" s="207">
        <f>SUM(T119:T130)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8" t="s">
        <v>120</v>
      </c>
      <c r="AT118" s="209" t="s">
        <v>72</v>
      </c>
      <c r="AU118" s="209" t="s">
        <v>73</v>
      </c>
      <c r="AY118" s="208" t="s">
        <v>121</v>
      </c>
      <c r="BK118" s="210">
        <f>SUM(BK119:BK130)</f>
        <v>0</v>
      </c>
    </row>
    <row r="119" s="2" customFormat="1" ht="16.5" customHeight="1">
      <c r="A119" s="38"/>
      <c r="B119" s="39"/>
      <c r="C119" s="211" t="s">
        <v>81</v>
      </c>
      <c r="D119" s="211" t="s">
        <v>122</v>
      </c>
      <c r="E119" s="212" t="s">
        <v>123</v>
      </c>
      <c r="F119" s="213" t="s">
        <v>124</v>
      </c>
      <c r="G119" s="214" t="s">
        <v>125</v>
      </c>
      <c r="H119" s="215">
        <v>1</v>
      </c>
      <c r="I119" s="216"/>
      <c r="J119" s="217">
        <f>ROUND(I119*H119,2)</f>
        <v>0</v>
      </c>
      <c r="K119" s="218"/>
      <c r="L119" s="44"/>
      <c r="M119" s="219" t="s">
        <v>1</v>
      </c>
      <c r="N119" s="220" t="s">
        <v>38</v>
      </c>
      <c r="O119" s="91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126</v>
      </c>
      <c r="AT119" s="223" t="s">
        <v>122</v>
      </c>
      <c r="AU119" s="223" t="s">
        <v>81</v>
      </c>
      <c r="AY119" s="17" t="s">
        <v>121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126</v>
      </c>
      <c r="BM119" s="223" t="s">
        <v>127</v>
      </c>
    </row>
    <row r="120" s="2" customFormat="1" ht="16.5" customHeight="1">
      <c r="A120" s="38"/>
      <c r="B120" s="39"/>
      <c r="C120" s="211" t="s">
        <v>83</v>
      </c>
      <c r="D120" s="211" t="s">
        <v>122</v>
      </c>
      <c r="E120" s="212" t="s">
        <v>128</v>
      </c>
      <c r="F120" s="213" t="s">
        <v>129</v>
      </c>
      <c r="G120" s="214" t="s">
        <v>125</v>
      </c>
      <c r="H120" s="215">
        <v>1</v>
      </c>
      <c r="I120" s="216"/>
      <c r="J120" s="217">
        <f>ROUND(I120*H120,2)</f>
        <v>0</v>
      </c>
      <c r="K120" s="218"/>
      <c r="L120" s="44"/>
      <c r="M120" s="219" t="s">
        <v>1</v>
      </c>
      <c r="N120" s="220" t="s">
        <v>38</v>
      </c>
      <c r="O120" s="91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126</v>
      </c>
      <c r="AT120" s="223" t="s">
        <v>122</v>
      </c>
      <c r="AU120" s="223" t="s">
        <v>81</v>
      </c>
      <c r="AY120" s="17" t="s">
        <v>121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126</v>
      </c>
      <c r="BM120" s="223" t="s">
        <v>130</v>
      </c>
    </row>
    <row r="121" s="2" customFormat="1" ht="16.5" customHeight="1">
      <c r="A121" s="38"/>
      <c r="B121" s="39"/>
      <c r="C121" s="211" t="s">
        <v>131</v>
      </c>
      <c r="D121" s="211" t="s">
        <v>122</v>
      </c>
      <c r="E121" s="212" t="s">
        <v>132</v>
      </c>
      <c r="F121" s="213" t="s">
        <v>133</v>
      </c>
      <c r="G121" s="214" t="s">
        <v>125</v>
      </c>
      <c r="H121" s="215">
        <v>1</v>
      </c>
      <c r="I121" s="216"/>
      <c r="J121" s="217">
        <f>ROUND(I121*H121,2)</f>
        <v>0</v>
      </c>
      <c r="K121" s="218"/>
      <c r="L121" s="44"/>
      <c r="M121" s="219" t="s">
        <v>1</v>
      </c>
      <c r="N121" s="220" t="s">
        <v>38</v>
      </c>
      <c r="O121" s="91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126</v>
      </c>
      <c r="AT121" s="223" t="s">
        <v>122</v>
      </c>
      <c r="AU121" s="223" t="s">
        <v>81</v>
      </c>
      <c r="AY121" s="17" t="s">
        <v>121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126</v>
      </c>
      <c r="BM121" s="223" t="s">
        <v>134</v>
      </c>
    </row>
    <row r="122" s="2" customFormat="1" ht="16.5" customHeight="1">
      <c r="A122" s="38"/>
      <c r="B122" s="39"/>
      <c r="C122" s="211" t="s">
        <v>120</v>
      </c>
      <c r="D122" s="211" t="s">
        <v>122</v>
      </c>
      <c r="E122" s="212" t="s">
        <v>135</v>
      </c>
      <c r="F122" s="213" t="s">
        <v>136</v>
      </c>
      <c r="G122" s="214" t="s">
        <v>125</v>
      </c>
      <c r="H122" s="215">
        <v>1</v>
      </c>
      <c r="I122" s="216"/>
      <c r="J122" s="217">
        <f>ROUND(I122*H122,2)</f>
        <v>0</v>
      </c>
      <c r="K122" s="218"/>
      <c r="L122" s="44"/>
      <c r="M122" s="219" t="s">
        <v>1</v>
      </c>
      <c r="N122" s="220" t="s">
        <v>38</v>
      </c>
      <c r="O122" s="91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126</v>
      </c>
      <c r="AT122" s="223" t="s">
        <v>122</v>
      </c>
      <c r="AU122" s="223" t="s">
        <v>81</v>
      </c>
      <c r="AY122" s="17" t="s">
        <v>121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126</v>
      </c>
      <c r="BM122" s="223" t="s">
        <v>137</v>
      </c>
    </row>
    <row r="123" s="2" customFormat="1" ht="16.5" customHeight="1">
      <c r="A123" s="38"/>
      <c r="B123" s="39"/>
      <c r="C123" s="211" t="s">
        <v>138</v>
      </c>
      <c r="D123" s="211" t="s">
        <v>122</v>
      </c>
      <c r="E123" s="212" t="s">
        <v>139</v>
      </c>
      <c r="F123" s="213" t="s">
        <v>140</v>
      </c>
      <c r="G123" s="214" t="s">
        <v>125</v>
      </c>
      <c r="H123" s="215">
        <v>1</v>
      </c>
      <c r="I123" s="216"/>
      <c r="J123" s="217">
        <f>ROUND(I123*H123,2)</f>
        <v>0</v>
      </c>
      <c r="K123" s="218"/>
      <c r="L123" s="44"/>
      <c r="M123" s="219" t="s">
        <v>1</v>
      </c>
      <c r="N123" s="220" t="s">
        <v>38</v>
      </c>
      <c r="O123" s="91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126</v>
      </c>
      <c r="AT123" s="223" t="s">
        <v>122</v>
      </c>
      <c r="AU123" s="223" t="s">
        <v>81</v>
      </c>
      <c r="AY123" s="17" t="s">
        <v>121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126</v>
      </c>
      <c r="BM123" s="223" t="s">
        <v>141</v>
      </c>
    </row>
    <row r="124" s="2" customFormat="1" ht="16.5" customHeight="1">
      <c r="A124" s="38"/>
      <c r="B124" s="39"/>
      <c r="C124" s="211" t="s">
        <v>142</v>
      </c>
      <c r="D124" s="211" t="s">
        <v>122</v>
      </c>
      <c r="E124" s="212" t="s">
        <v>143</v>
      </c>
      <c r="F124" s="213" t="s">
        <v>144</v>
      </c>
      <c r="G124" s="214" t="s">
        <v>125</v>
      </c>
      <c r="H124" s="215">
        <v>1</v>
      </c>
      <c r="I124" s="216"/>
      <c r="J124" s="217">
        <f>ROUND(I124*H124,2)</f>
        <v>0</v>
      </c>
      <c r="K124" s="218"/>
      <c r="L124" s="44"/>
      <c r="M124" s="219" t="s">
        <v>1</v>
      </c>
      <c r="N124" s="220" t="s">
        <v>38</v>
      </c>
      <c r="O124" s="91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126</v>
      </c>
      <c r="AT124" s="223" t="s">
        <v>122</v>
      </c>
      <c r="AU124" s="223" t="s">
        <v>81</v>
      </c>
      <c r="AY124" s="17" t="s">
        <v>121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126</v>
      </c>
      <c r="BM124" s="223" t="s">
        <v>145</v>
      </c>
    </row>
    <row r="125" s="2" customFormat="1" ht="16.5" customHeight="1">
      <c r="A125" s="38"/>
      <c r="B125" s="39"/>
      <c r="C125" s="211" t="s">
        <v>146</v>
      </c>
      <c r="D125" s="211" t="s">
        <v>122</v>
      </c>
      <c r="E125" s="212" t="s">
        <v>147</v>
      </c>
      <c r="F125" s="213" t="s">
        <v>148</v>
      </c>
      <c r="G125" s="214" t="s">
        <v>125</v>
      </c>
      <c r="H125" s="215">
        <v>1</v>
      </c>
      <c r="I125" s="216"/>
      <c r="J125" s="217">
        <f>ROUND(I125*H125,2)</f>
        <v>0</v>
      </c>
      <c r="K125" s="218"/>
      <c r="L125" s="44"/>
      <c r="M125" s="219" t="s">
        <v>1</v>
      </c>
      <c r="N125" s="220" t="s">
        <v>38</v>
      </c>
      <c r="O125" s="91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126</v>
      </c>
      <c r="AT125" s="223" t="s">
        <v>122</v>
      </c>
      <c r="AU125" s="223" t="s">
        <v>81</v>
      </c>
      <c r="AY125" s="17" t="s">
        <v>121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126</v>
      </c>
      <c r="BM125" s="223" t="s">
        <v>149</v>
      </c>
    </row>
    <row r="126" s="2" customFormat="1" ht="16.5" customHeight="1">
      <c r="A126" s="38"/>
      <c r="B126" s="39"/>
      <c r="C126" s="211" t="s">
        <v>150</v>
      </c>
      <c r="D126" s="211" t="s">
        <v>122</v>
      </c>
      <c r="E126" s="212" t="s">
        <v>151</v>
      </c>
      <c r="F126" s="213" t="s">
        <v>152</v>
      </c>
      <c r="G126" s="214" t="s">
        <v>125</v>
      </c>
      <c r="H126" s="215">
        <v>1</v>
      </c>
      <c r="I126" s="216"/>
      <c r="J126" s="217">
        <f>ROUND(I126*H126,2)</f>
        <v>0</v>
      </c>
      <c r="K126" s="218"/>
      <c r="L126" s="44"/>
      <c r="M126" s="219" t="s">
        <v>1</v>
      </c>
      <c r="N126" s="220" t="s">
        <v>38</v>
      </c>
      <c r="O126" s="91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126</v>
      </c>
      <c r="AT126" s="223" t="s">
        <v>122</v>
      </c>
      <c r="AU126" s="223" t="s">
        <v>81</v>
      </c>
      <c r="AY126" s="17" t="s">
        <v>121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126</v>
      </c>
      <c r="BM126" s="223" t="s">
        <v>153</v>
      </c>
    </row>
    <row r="127" s="2" customFormat="1" ht="16.5" customHeight="1">
      <c r="A127" s="38"/>
      <c r="B127" s="39"/>
      <c r="C127" s="211" t="s">
        <v>154</v>
      </c>
      <c r="D127" s="211" t="s">
        <v>122</v>
      </c>
      <c r="E127" s="212" t="s">
        <v>155</v>
      </c>
      <c r="F127" s="213" t="s">
        <v>156</v>
      </c>
      <c r="G127" s="214" t="s">
        <v>125</v>
      </c>
      <c r="H127" s="215">
        <v>1</v>
      </c>
      <c r="I127" s="216"/>
      <c r="J127" s="217">
        <f>ROUND(I127*H127,2)</f>
        <v>0</v>
      </c>
      <c r="K127" s="218"/>
      <c r="L127" s="44"/>
      <c r="M127" s="219" t="s">
        <v>1</v>
      </c>
      <c r="N127" s="220" t="s">
        <v>38</v>
      </c>
      <c r="O127" s="91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126</v>
      </c>
      <c r="AT127" s="223" t="s">
        <v>122</v>
      </c>
      <c r="AU127" s="223" t="s">
        <v>81</v>
      </c>
      <c r="AY127" s="17" t="s">
        <v>121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126</v>
      </c>
      <c r="BM127" s="223" t="s">
        <v>157</v>
      </c>
    </row>
    <row r="128" s="2" customFormat="1" ht="16.5" customHeight="1">
      <c r="A128" s="38"/>
      <c r="B128" s="39"/>
      <c r="C128" s="211" t="s">
        <v>158</v>
      </c>
      <c r="D128" s="211" t="s">
        <v>122</v>
      </c>
      <c r="E128" s="212" t="s">
        <v>158</v>
      </c>
      <c r="F128" s="213" t="s">
        <v>159</v>
      </c>
      <c r="G128" s="214" t="s">
        <v>125</v>
      </c>
      <c r="H128" s="215">
        <v>1</v>
      </c>
      <c r="I128" s="216"/>
      <c r="J128" s="217">
        <f>ROUND(I128*H128,2)</f>
        <v>0</v>
      </c>
      <c r="K128" s="218"/>
      <c r="L128" s="44"/>
      <c r="M128" s="219" t="s">
        <v>1</v>
      </c>
      <c r="N128" s="220" t="s">
        <v>38</v>
      </c>
      <c r="O128" s="91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126</v>
      </c>
      <c r="AT128" s="223" t="s">
        <v>122</v>
      </c>
      <c r="AU128" s="223" t="s">
        <v>81</v>
      </c>
      <c r="AY128" s="17" t="s">
        <v>121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126</v>
      </c>
      <c r="BM128" s="223" t="s">
        <v>160</v>
      </c>
    </row>
    <row r="129" s="2" customFormat="1" ht="16.5" customHeight="1">
      <c r="A129" s="38"/>
      <c r="B129" s="39"/>
      <c r="C129" s="211" t="s">
        <v>161</v>
      </c>
      <c r="D129" s="211" t="s">
        <v>122</v>
      </c>
      <c r="E129" s="212" t="s">
        <v>161</v>
      </c>
      <c r="F129" s="213" t="s">
        <v>162</v>
      </c>
      <c r="G129" s="214" t="s">
        <v>125</v>
      </c>
      <c r="H129" s="215">
        <v>1</v>
      </c>
      <c r="I129" s="216"/>
      <c r="J129" s="217">
        <f>ROUND(I129*H129,2)</f>
        <v>0</v>
      </c>
      <c r="K129" s="218"/>
      <c r="L129" s="44"/>
      <c r="M129" s="219" t="s">
        <v>1</v>
      </c>
      <c r="N129" s="220" t="s">
        <v>38</v>
      </c>
      <c r="O129" s="91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126</v>
      </c>
      <c r="AT129" s="223" t="s">
        <v>122</v>
      </c>
      <c r="AU129" s="223" t="s">
        <v>81</v>
      </c>
      <c r="AY129" s="17" t="s">
        <v>121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126</v>
      </c>
      <c r="BM129" s="223" t="s">
        <v>163</v>
      </c>
    </row>
    <row r="130" s="2" customFormat="1" ht="16.5" customHeight="1">
      <c r="A130" s="38"/>
      <c r="B130" s="39"/>
      <c r="C130" s="211" t="s">
        <v>8</v>
      </c>
      <c r="D130" s="211" t="s">
        <v>122</v>
      </c>
      <c r="E130" s="212" t="s">
        <v>8</v>
      </c>
      <c r="F130" s="213" t="s">
        <v>164</v>
      </c>
      <c r="G130" s="214" t="s">
        <v>125</v>
      </c>
      <c r="H130" s="215">
        <v>1</v>
      </c>
      <c r="I130" s="216"/>
      <c r="J130" s="217">
        <f>ROUND(I130*H130,2)</f>
        <v>0</v>
      </c>
      <c r="K130" s="218"/>
      <c r="L130" s="44"/>
      <c r="M130" s="225" t="s">
        <v>1</v>
      </c>
      <c r="N130" s="226" t="s">
        <v>38</v>
      </c>
      <c r="O130" s="227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126</v>
      </c>
      <c r="AT130" s="223" t="s">
        <v>122</v>
      </c>
      <c r="AU130" s="223" t="s">
        <v>81</v>
      </c>
      <c r="AY130" s="17" t="s">
        <v>121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126</v>
      </c>
      <c r="BM130" s="223" t="s">
        <v>165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67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5eY8VLnh6brpomo08SdNrIJOq2JVyoW2P5jS0mOwXT2hs7qD2T3i7QgFzrDgWzpF24cLe8SQLmsdWaWAoDn6rQ==" hashValue="EVwPBin4fH9h7lAwwF9tnv7k1f8bnUjUkMVN3VPOO8/GGFwCC+4BoyTQa22qpo15K9tUsRhesGc/IYanGIvaTA==" algorithmName="SHA-512" password="CC35"/>
  <autoFilter ref="C116:K13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Janáčkovo náměstí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166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ROUND((SUM(BE124:BE227)),  2)</f>
        <v>0</v>
      </c>
      <c r="G33" s="38"/>
      <c r="H33" s="38"/>
      <c r="I33" s="155">
        <v>0.20999999999999999</v>
      </c>
      <c r="J33" s="154">
        <f>ROUND(((SUM(BE124:BE227))*I33),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ROUND((SUM(BF124:BF227)),  2)</f>
        <v>0</v>
      </c>
      <c r="G34" s="38"/>
      <c r="H34" s="38"/>
      <c r="I34" s="155">
        <v>0.12</v>
      </c>
      <c r="J34" s="154">
        <f>ROUND(((SUM(BF124:BF227))*I34),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ROUND((SUM(BG124:BG227)),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ROUND((SUM(BH124:BH227)),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ROUND((SUM(BI124:BI227)),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Janáčkovo náměstí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101 - Příprava území a asanace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16. 7. 2024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167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30"/>
      <c r="C98" s="231"/>
      <c r="D98" s="232" t="s">
        <v>168</v>
      </c>
      <c r="E98" s="233"/>
      <c r="F98" s="233"/>
      <c r="G98" s="233"/>
      <c r="H98" s="233"/>
      <c r="I98" s="233"/>
      <c r="J98" s="234">
        <f>J126</f>
        <v>0</v>
      </c>
      <c r="K98" s="231"/>
      <c r="L98" s="235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30"/>
      <c r="C99" s="231"/>
      <c r="D99" s="232" t="s">
        <v>169</v>
      </c>
      <c r="E99" s="233"/>
      <c r="F99" s="233"/>
      <c r="G99" s="233"/>
      <c r="H99" s="233"/>
      <c r="I99" s="233"/>
      <c r="J99" s="234">
        <f>J191</f>
        <v>0</v>
      </c>
      <c r="K99" s="231"/>
      <c r="L99" s="235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30"/>
      <c r="C100" s="231"/>
      <c r="D100" s="232" t="s">
        <v>170</v>
      </c>
      <c r="E100" s="233"/>
      <c r="F100" s="233"/>
      <c r="G100" s="233"/>
      <c r="H100" s="233"/>
      <c r="I100" s="233"/>
      <c r="J100" s="234">
        <f>J193</f>
        <v>0</v>
      </c>
      <c r="K100" s="231"/>
      <c r="L100" s="23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30"/>
      <c r="C101" s="231"/>
      <c r="D101" s="232" t="s">
        <v>171</v>
      </c>
      <c r="E101" s="233"/>
      <c r="F101" s="233"/>
      <c r="G101" s="233"/>
      <c r="H101" s="233"/>
      <c r="I101" s="233"/>
      <c r="J101" s="234">
        <f>J201</f>
        <v>0</v>
      </c>
      <c r="K101" s="231"/>
      <c r="L101" s="23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30"/>
      <c r="C102" s="231"/>
      <c r="D102" s="232" t="s">
        <v>172</v>
      </c>
      <c r="E102" s="233"/>
      <c r="F102" s="233"/>
      <c r="G102" s="233"/>
      <c r="H102" s="233"/>
      <c r="I102" s="233"/>
      <c r="J102" s="234">
        <f>J216</f>
        <v>0</v>
      </c>
      <c r="K102" s="231"/>
      <c r="L102" s="23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9" customFormat="1" ht="24.96" customHeight="1">
      <c r="A103" s="9"/>
      <c r="B103" s="179"/>
      <c r="C103" s="180"/>
      <c r="D103" s="181" t="s">
        <v>173</v>
      </c>
      <c r="E103" s="182"/>
      <c r="F103" s="182"/>
      <c r="G103" s="182"/>
      <c r="H103" s="182"/>
      <c r="I103" s="182"/>
      <c r="J103" s="183">
        <f>J218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2" customFormat="1" ht="19.92" customHeight="1">
      <c r="A104" s="12"/>
      <c r="B104" s="230"/>
      <c r="C104" s="231"/>
      <c r="D104" s="232" t="s">
        <v>174</v>
      </c>
      <c r="E104" s="233"/>
      <c r="F104" s="233"/>
      <c r="G104" s="233"/>
      <c r="H104" s="233"/>
      <c r="I104" s="233"/>
      <c r="J104" s="234">
        <f>J219</f>
        <v>0</v>
      </c>
      <c r="K104" s="231"/>
      <c r="L104" s="235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105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Janáčkovo náměstí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 101 - Příprava území a asanace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16. 7. 2024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29</v>
      </c>
      <c r="J120" s="36" t="str">
        <f>E21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IF(E18="","",E18)</f>
        <v>Vyplň údaj</v>
      </c>
      <c r="G121" s="40"/>
      <c r="H121" s="40"/>
      <c r="I121" s="32" t="s">
        <v>31</v>
      </c>
      <c r="J121" s="36" t="str">
        <f>E24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0" customFormat="1" ht="29.28" customHeight="1">
      <c r="A123" s="185"/>
      <c r="B123" s="186"/>
      <c r="C123" s="187" t="s">
        <v>106</v>
      </c>
      <c r="D123" s="188" t="s">
        <v>58</v>
      </c>
      <c r="E123" s="188" t="s">
        <v>54</v>
      </c>
      <c r="F123" s="188" t="s">
        <v>55</v>
      </c>
      <c r="G123" s="188" t="s">
        <v>107</v>
      </c>
      <c r="H123" s="188" t="s">
        <v>108</v>
      </c>
      <c r="I123" s="188" t="s">
        <v>109</v>
      </c>
      <c r="J123" s="189" t="s">
        <v>101</v>
      </c>
      <c r="K123" s="190" t="s">
        <v>110</v>
      </c>
      <c r="L123" s="191"/>
      <c r="M123" s="100" t="s">
        <v>1</v>
      </c>
      <c r="N123" s="101" t="s">
        <v>37</v>
      </c>
      <c r="O123" s="101" t="s">
        <v>111</v>
      </c>
      <c r="P123" s="101" t="s">
        <v>112</v>
      </c>
      <c r="Q123" s="101" t="s">
        <v>113</v>
      </c>
      <c r="R123" s="101" t="s">
        <v>114</v>
      </c>
      <c r="S123" s="101" t="s">
        <v>115</v>
      </c>
      <c r="T123" s="102" t="s">
        <v>116</v>
      </c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</row>
    <row r="124" s="2" customFormat="1" ht="22.8" customHeight="1">
      <c r="A124" s="38"/>
      <c r="B124" s="39"/>
      <c r="C124" s="107" t="s">
        <v>117</v>
      </c>
      <c r="D124" s="40"/>
      <c r="E124" s="40"/>
      <c r="F124" s="40"/>
      <c r="G124" s="40"/>
      <c r="H124" s="40"/>
      <c r="I124" s="40"/>
      <c r="J124" s="192">
        <f>BK124</f>
        <v>0</v>
      </c>
      <c r="K124" s="40"/>
      <c r="L124" s="44"/>
      <c r="M124" s="103"/>
      <c r="N124" s="193"/>
      <c r="O124" s="104"/>
      <c r="P124" s="194">
        <f>P125+P218</f>
        <v>0</v>
      </c>
      <c r="Q124" s="104"/>
      <c r="R124" s="194">
        <f>R125+R218</f>
        <v>0</v>
      </c>
      <c r="S124" s="104"/>
      <c r="T124" s="195">
        <f>T125+T218</f>
        <v>837.80520000000001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103</v>
      </c>
      <c r="BK124" s="196">
        <f>BK125+BK218</f>
        <v>0</v>
      </c>
    </row>
    <row r="125" s="11" customFormat="1" ht="25.92" customHeight="1">
      <c r="A125" s="11"/>
      <c r="B125" s="197"/>
      <c r="C125" s="198"/>
      <c r="D125" s="199" t="s">
        <v>72</v>
      </c>
      <c r="E125" s="200" t="s">
        <v>175</v>
      </c>
      <c r="F125" s="200" t="s">
        <v>176</v>
      </c>
      <c r="G125" s="198"/>
      <c r="H125" s="198"/>
      <c r="I125" s="201"/>
      <c r="J125" s="202">
        <f>BK125</f>
        <v>0</v>
      </c>
      <c r="K125" s="198"/>
      <c r="L125" s="203"/>
      <c r="M125" s="204"/>
      <c r="N125" s="205"/>
      <c r="O125" s="205"/>
      <c r="P125" s="206">
        <f>P126+P191+P193+P201+P216</f>
        <v>0</v>
      </c>
      <c r="Q125" s="205"/>
      <c r="R125" s="206">
        <f>R126+R191+R193+R201+R216</f>
        <v>0</v>
      </c>
      <c r="S125" s="205"/>
      <c r="T125" s="207">
        <f>T126+T191+T193+T201+T216</f>
        <v>837.42020000000002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8" t="s">
        <v>81</v>
      </c>
      <c r="AT125" s="209" t="s">
        <v>72</v>
      </c>
      <c r="AU125" s="209" t="s">
        <v>73</v>
      </c>
      <c r="AY125" s="208" t="s">
        <v>121</v>
      </c>
      <c r="BK125" s="210">
        <f>BK126+BK191+BK193+BK201+BK216</f>
        <v>0</v>
      </c>
    </row>
    <row r="126" s="11" customFormat="1" ht="22.8" customHeight="1">
      <c r="A126" s="11"/>
      <c r="B126" s="197"/>
      <c r="C126" s="198"/>
      <c r="D126" s="199" t="s">
        <v>72</v>
      </c>
      <c r="E126" s="236" t="s">
        <v>81</v>
      </c>
      <c r="F126" s="236" t="s">
        <v>177</v>
      </c>
      <c r="G126" s="198"/>
      <c r="H126" s="198"/>
      <c r="I126" s="201"/>
      <c r="J126" s="237">
        <f>BK126</f>
        <v>0</v>
      </c>
      <c r="K126" s="198"/>
      <c r="L126" s="203"/>
      <c r="M126" s="204"/>
      <c r="N126" s="205"/>
      <c r="O126" s="205"/>
      <c r="P126" s="206">
        <f>SUM(P127:P190)</f>
        <v>0</v>
      </c>
      <c r="Q126" s="205"/>
      <c r="R126" s="206">
        <f>SUM(R127:R190)</f>
        <v>0</v>
      </c>
      <c r="S126" s="205"/>
      <c r="T126" s="207">
        <f>SUM(T127:T190)</f>
        <v>836.02819999999997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8" t="s">
        <v>81</v>
      </c>
      <c r="AT126" s="209" t="s">
        <v>72</v>
      </c>
      <c r="AU126" s="209" t="s">
        <v>81</v>
      </c>
      <c r="AY126" s="208" t="s">
        <v>121</v>
      </c>
      <c r="BK126" s="210">
        <f>SUM(BK127:BK190)</f>
        <v>0</v>
      </c>
    </row>
    <row r="127" s="2" customFormat="1" ht="33" customHeight="1">
      <c r="A127" s="38"/>
      <c r="B127" s="39"/>
      <c r="C127" s="211" t="s">
        <v>81</v>
      </c>
      <c r="D127" s="211" t="s">
        <v>122</v>
      </c>
      <c r="E127" s="212" t="s">
        <v>178</v>
      </c>
      <c r="F127" s="213" t="s">
        <v>179</v>
      </c>
      <c r="G127" s="214" t="s">
        <v>180</v>
      </c>
      <c r="H127" s="215">
        <v>258</v>
      </c>
      <c r="I127" s="216"/>
      <c r="J127" s="217">
        <f>ROUND(I127*H127,2)</f>
        <v>0</v>
      </c>
      <c r="K127" s="218"/>
      <c r="L127" s="44"/>
      <c r="M127" s="219" t="s">
        <v>1</v>
      </c>
      <c r="N127" s="220" t="s">
        <v>38</v>
      </c>
      <c r="O127" s="91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120</v>
      </c>
      <c r="AT127" s="223" t="s">
        <v>122</v>
      </c>
      <c r="AU127" s="223" t="s">
        <v>83</v>
      </c>
      <c r="AY127" s="17" t="s">
        <v>121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120</v>
      </c>
      <c r="BM127" s="223" t="s">
        <v>181</v>
      </c>
    </row>
    <row r="128" s="2" customFormat="1" ht="21.75" customHeight="1">
      <c r="A128" s="38"/>
      <c r="B128" s="39"/>
      <c r="C128" s="211" t="s">
        <v>83</v>
      </c>
      <c r="D128" s="211" t="s">
        <v>122</v>
      </c>
      <c r="E128" s="212" t="s">
        <v>182</v>
      </c>
      <c r="F128" s="213" t="s">
        <v>183</v>
      </c>
      <c r="G128" s="214" t="s">
        <v>184</v>
      </c>
      <c r="H128" s="215">
        <v>30.5</v>
      </c>
      <c r="I128" s="216"/>
      <c r="J128" s="217">
        <f>ROUND(I128*H128,2)</f>
        <v>0</v>
      </c>
      <c r="K128" s="218"/>
      <c r="L128" s="44"/>
      <c r="M128" s="219" t="s">
        <v>1</v>
      </c>
      <c r="N128" s="220" t="s">
        <v>38</v>
      </c>
      <c r="O128" s="91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120</v>
      </c>
      <c r="AT128" s="223" t="s">
        <v>122</v>
      </c>
      <c r="AU128" s="223" t="s">
        <v>83</v>
      </c>
      <c r="AY128" s="17" t="s">
        <v>121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120</v>
      </c>
      <c r="BM128" s="223" t="s">
        <v>185</v>
      </c>
    </row>
    <row r="129" s="13" customFormat="1">
      <c r="A129" s="13"/>
      <c r="B129" s="238"/>
      <c r="C129" s="239"/>
      <c r="D129" s="240" t="s">
        <v>186</v>
      </c>
      <c r="E129" s="241" t="s">
        <v>1</v>
      </c>
      <c r="F129" s="242" t="s">
        <v>187</v>
      </c>
      <c r="G129" s="239"/>
      <c r="H129" s="243">
        <v>19.199999999999999</v>
      </c>
      <c r="I129" s="244"/>
      <c r="J129" s="239"/>
      <c r="K129" s="239"/>
      <c r="L129" s="245"/>
      <c r="M129" s="246"/>
      <c r="N129" s="247"/>
      <c r="O129" s="247"/>
      <c r="P129" s="247"/>
      <c r="Q129" s="247"/>
      <c r="R129" s="247"/>
      <c r="S129" s="247"/>
      <c r="T129" s="24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9" t="s">
        <v>186</v>
      </c>
      <c r="AU129" s="249" t="s">
        <v>83</v>
      </c>
      <c r="AV129" s="13" t="s">
        <v>83</v>
      </c>
      <c r="AW129" s="13" t="s">
        <v>30</v>
      </c>
      <c r="AX129" s="13" t="s">
        <v>73</v>
      </c>
      <c r="AY129" s="249" t="s">
        <v>121</v>
      </c>
    </row>
    <row r="130" s="13" customFormat="1">
      <c r="A130" s="13"/>
      <c r="B130" s="238"/>
      <c r="C130" s="239"/>
      <c r="D130" s="240" t="s">
        <v>186</v>
      </c>
      <c r="E130" s="241" t="s">
        <v>1</v>
      </c>
      <c r="F130" s="242" t="s">
        <v>188</v>
      </c>
      <c r="G130" s="239"/>
      <c r="H130" s="243">
        <v>11.300000000000001</v>
      </c>
      <c r="I130" s="244"/>
      <c r="J130" s="239"/>
      <c r="K130" s="239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186</v>
      </c>
      <c r="AU130" s="249" t="s">
        <v>83</v>
      </c>
      <c r="AV130" s="13" t="s">
        <v>83</v>
      </c>
      <c r="AW130" s="13" t="s">
        <v>30</v>
      </c>
      <c r="AX130" s="13" t="s">
        <v>73</v>
      </c>
      <c r="AY130" s="249" t="s">
        <v>121</v>
      </c>
    </row>
    <row r="131" s="14" customFormat="1">
      <c r="A131" s="14"/>
      <c r="B131" s="250"/>
      <c r="C131" s="251"/>
      <c r="D131" s="240" t="s">
        <v>186</v>
      </c>
      <c r="E131" s="252" t="s">
        <v>1</v>
      </c>
      <c r="F131" s="253" t="s">
        <v>189</v>
      </c>
      <c r="G131" s="251"/>
      <c r="H131" s="252" t="s">
        <v>1</v>
      </c>
      <c r="I131" s="254"/>
      <c r="J131" s="251"/>
      <c r="K131" s="251"/>
      <c r="L131" s="255"/>
      <c r="M131" s="256"/>
      <c r="N131" s="257"/>
      <c r="O131" s="257"/>
      <c r="P131" s="257"/>
      <c r="Q131" s="257"/>
      <c r="R131" s="257"/>
      <c r="S131" s="257"/>
      <c r="T131" s="25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9" t="s">
        <v>186</v>
      </c>
      <c r="AU131" s="259" t="s">
        <v>83</v>
      </c>
      <c r="AV131" s="14" t="s">
        <v>81</v>
      </c>
      <c r="AW131" s="14" t="s">
        <v>30</v>
      </c>
      <c r="AX131" s="14" t="s">
        <v>73</v>
      </c>
      <c r="AY131" s="259" t="s">
        <v>121</v>
      </c>
    </row>
    <row r="132" s="14" customFormat="1">
      <c r="A132" s="14"/>
      <c r="B132" s="250"/>
      <c r="C132" s="251"/>
      <c r="D132" s="240" t="s">
        <v>186</v>
      </c>
      <c r="E132" s="252" t="s">
        <v>1</v>
      </c>
      <c r="F132" s="253" t="s">
        <v>190</v>
      </c>
      <c r="G132" s="251"/>
      <c r="H132" s="252" t="s">
        <v>1</v>
      </c>
      <c r="I132" s="254"/>
      <c r="J132" s="251"/>
      <c r="K132" s="251"/>
      <c r="L132" s="255"/>
      <c r="M132" s="256"/>
      <c r="N132" s="257"/>
      <c r="O132" s="257"/>
      <c r="P132" s="257"/>
      <c r="Q132" s="257"/>
      <c r="R132" s="257"/>
      <c r="S132" s="257"/>
      <c r="T132" s="25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9" t="s">
        <v>186</v>
      </c>
      <c r="AU132" s="259" t="s">
        <v>83</v>
      </c>
      <c r="AV132" s="14" t="s">
        <v>81</v>
      </c>
      <c r="AW132" s="14" t="s">
        <v>30</v>
      </c>
      <c r="AX132" s="14" t="s">
        <v>73</v>
      </c>
      <c r="AY132" s="259" t="s">
        <v>121</v>
      </c>
    </row>
    <row r="133" s="15" customFormat="1">
      <c r="A133" s="15"/>
      <c r="B133" s="260"/>
      <c r="C133" s="261"/>
      <c r="D133" s="240" t="s">
        <v>186</v>
      </c>
      <c r="E133" s="262" t="s">
        <v>1</v>
      </c>
      <c r="F133" s="263" t="s">
        <v>191</v>
      </c>
      <c r="G133" s="261"/>
      <c r="H133" s="264">
        <v>30.5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0" t="s">
        <v>186</v>
      </c>
      <c r="AU133" s="270" t="s">
        <v>83</v>
      </c>
      <c r="AV133" s="15" t="s">
        <v>120</v>
      </c>
      <c r="AW133" s="15" t="s">
        <v>30</v>
      </c>
      <c r="AX133" s="15" t="s">
        <v>81</v>
      </c>
      <c r="AY133" s="270" t="s">
        <v>121</v>
      </c>
    </row>
    <row r="134" s="2" customFormat="1" ht="24.15" customHeight="1">
      <c r="A134" s="38"/>
      <c r="B134" s="39"/>
      <c r="C134" s="211" t="s">
        <v>131</v>
      </c>
      <c r="D134" s="211" t="s">
        <v>122</v>
      </c>
      <c r="E134" s="212" t="s">
        <v>192</v>
      </c>
      <c r="F134" s="213" t="s">
        <v>193</v>
      </c>
      <c r="G134" s="214" t="s">
        <v>194</v>
      </c>
      <c r="H134" s="215">
        <v>10</v>
      </c>
      <c r="I134" s="216"/>
      <c r="J134" s="217">
        <f>ROUND(I134*H134,2)</f>
        <v>0</v>
      </c>
      <c r="K134" s="218"/>
      <c r="L134" s="44"/>
      <c r="M134" s="219" t="s">
        <v>1</v>
      </c>
      <c r="N134" s="220" t="s">
        <v>38</v>
      </c>
      <c r="O134" s="91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120</v>
      </c>
      <c r="AT134" s="223" t="s">
        <v>122</v>
      </c>
      <c r="AU134" s="223" t="s">
        <v>83</v>
      </c>
      <c r="AY134" s="17" t="s">
        <v>121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120</v>
      </c>
      <c r="BM134" s="223" t="s">
        <v>195</v>
      </c>
    </row>
    <row r="135" s="14" customFormat="1">
      <c r="A135" s="14"/>
      <c r="B135" s="250"/>
      <c r="C135" s="251"/>
      <c r="D135" s="240" t="s">
        <v>186</v>
      </c>
      <c r="E135" s="252" t="s">
        <v>1</v>
      </c>
      <c r="F135" s="253" t="s">
        <v>196</v>
      </c>
      <c r="G135" s="251"/>
      <c r="H135" s="252" t="s">
        <v>1</v>
      </c>
      <c r="I135" s="254"/>
      <c r="J135" s="251"/>
      <c r="K135" s="251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186</v>
      </c>
      <c r="AU135" s="259" t="s">
        <v>83</v>
      </c>
      <c r="AV135" s="14" t="s">
        <v>81</v>
      </c>
      <c r="AW135" s="14" t="s">
        <v>30</v>
      </c>
      <c r="AX135" s="14" t="s">
        <v>73</v>
      </c>
      <c r="AY135" s="259" t="s">
        <v>121</v>
      </c>
    </row>
    <row r="136" s="13" customFormat="1">
      <c r="A136" s="13"/>
      <c r="B136" s="238"/>
      <c r="C136" s="239"/>
      <c r="D136" s="240" t="s">
        <v>186</v>
      </c>
      <c r="E136" s="241" t="s">
        <v>1</v>
      </c>
      <c r="F136" s="242" t="s">
        <v>197</v>
      </c>
      <c r="G136" s="239"/>
      <c r="H136" s="243">
        <v>7</v>
      </c>
      <c r="I136" s="244"/>
      <c r="J136" s="239"/>
      <c r="K136" s="239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186</v>
      </c>
      <c r="AU136" s="249" t="s">
        <v>83</v>
      </c>
      <c r="AV136" s="13" t="s">
        <v>83</v>
      </c>
      <c r="AW136" s="13" t="s">
        <v>30</v>
      </c>
      <c r="AX136" s="13" t="s">
        <v>73</v>
      </c>
      <c r="AY136" s="249" t="s">
        <v>121</v>
      </c>
    </row>
    <row r="137" s="13" customFormat="1">
      <c r="A137" s="13"/>
      <c r="B137" s="238"/>
      <c r="C137" s="239"/>
      <c r="D137" s="240" t="s">
        <v>186</v>
      </c>
      <c r="E137" s="241" t="s">
        <v>1</v>
      </c>
      <c r="F137" s="242" t="s">
        <v>198</v>
      </c>
      <c r="G137" s="239"/>
      <c r="H137" s="243">
        <v>3</v>
      </c>
      <c r="I137" s="244"/>
      <c r="J137" s="239"/>
      <c r="K137" s="239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186</v>
      </c>
      <c r="AU137" s="249" t="s">
        <v>83</v>
      </c>
      <c r="AV137" s="13" t="s">
        <v>83</v>
      </c>
      <c r="AW137" s="13" t="s">
        <v>30</v>
      </c>
      <c r="AX137" s="13" t="s">
        <v>73</v>
      </c>
      <c r="AY137" s="249" t="s">
        <v>121</v>
      </c>
    </row>
    <row r="138" s="15" customFormat="1">
      <c r="A138" s="15"/>
      <c r="B138" s="260"/>
      <c r="C138" s="261"/>
      <c r="D138" s="240" t="s">
        <v>186</v>
      </c>
      <c r="E138" s="262" t="s">
        <v>1</v>
      </c>
      <c r="F138" s="263" t="s">
        <v>191</v>
      </c>
      <c r="G138" s="261"/>
      <c r="H138" s="264">
        <v>10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0" t="s">
        <v>186</v>
      </c>
      <c r="AU138" s="270" t="s">
        <v>83</v>
      </c>
      <c r="AV138" s="15" t="s">
        <v>120</v>
      </c>
      <c r="AW138" s="15" t="s">
        <v>30</v>
      </c>
      <c r="AX138" s="15" t="s">
        <v>81</v>
      </c>
      <c r="AY138" s="270" t="s">
        <v>121</v>
      </c>
    </row>
    <row r="139" s="2" customFormat="1" ht="24.15" customHeight="1">
      <c r="A139" s="38"/>
      <c r="B139" s="39"/>
      <c r="C139" s="211" t="s">
        <v>120</v>
      </c>
      <c r="D139" s="211" t="s">
        <v>122</v>
      </c>
      <c r="E139" s="212" t="s">
        <v>199</v>
      </c>
      <c r="F139" s="213" t="s">
        <v>200</v>
      </c>
      <c r="G139" s="214" t="s">
        <v>194</v>
      </c>
      <c r="H139" s="215">
        <v>1</v>
      </c>
      <c r="I139" s="216"/>
      <c r="J139" s="217">
        <f>ROUND(I139*H139,2)</f>
        <v>0</v>
      </c>
      <c r="K139" s="218"/>
      <c r="L139" s="44"/>
      <c r="M139" s="219" t="s">
        <v>1</v>
      </c>
      <c r="N139" s="220" t="s">
        <v>38</v>
      </c>
      <c r="O139" s="91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120</v>
      </c>
      <c r="AT139" s="223" t="s">
        <v>122</v>
      </c>
      <c r="AU139" s="223" t="s">
        <v>83</v>
      </c>
      <c r="AY139" s="17" t="s">
        <v>121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120</v>
      </c>
      <c r="BM139" s="223" t="s">
        <v>201</v>
      </c>
    </row>
    <row r="140" s="14" customFormat="1">
      <c r="A140" s="14"/>
      <c r="B140" s="250"/>
      <c r="C140" s="251"/>
      <c r="D140" s="240" t="s">
        <v>186</v>
      </c>
      <c r="E140" s="252" t="s">
        <v>1</v>
      </c>
      <c r="F140" s="253" t="s">
        <v>196</v>
      </c>
      <c r="G140" s="251"/>
      <c r="H140" s="252" t="s">
        <v>1</v>
      </c>
      <c r="I140" s="254"/>
      <c r="J140" s="251"/>
      <c r="K140" s="251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186</v>
      </c>
      <c r="AU140" s="259" t="s">
        <v>83</v>
      </c>
      <c r="AV140" s="14" t="s">
        <v>81</v>
      </c>
      <c r="AW140" s="14" t="s">
        <v>30</v>
      </c>
      <c r="AX140" s="14" t="s">
        <v>73</v>
      </c>
      <c r="AY140" s="259" t="s">
        <v>121</v>
      </c>
    </row>
    <row r="141" s="13" customFormat="1">
      <c r="A141" s="13"/>
      <c r="B141" s="238"/>
      <c r="C141" s="239"/>
      <c r="D141" s="240" t="s">
        <v>186</v>
      </c>
      <c r="E141" s="241" t="s">
        <v>1</v>
      </c>
      <c r="F141" s="242" t="s">
        <v>202</v>
      </c>
      <c r="G141" s="239"/>
      <c r="H141" s="243">
        <v>1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186</v>
      </c>
      <c r="AU141" s="249" t="s">
        <v>83</v>
      </c>
      <c r="AV141" s="13" t="s">
        <v>83</v>
      </c>
      <c r="AW141" s="13" t="s">
        <v>30</v>
      </c>
      <c r="AX141" s="13" t="s">
        <v>73</v>
      </c>
      <c r="AY141" s="249" t="s">
        <v>121</v>
      </c>
    </row>
    <row r="142" s="15" customFormat="1">
      <c r="A142" s="15"/>
      <c r="B142" s="260"/>
      <c r="C142" s="261"/>
      <c r="D142" s="240" t="s">
        <v>186</v>
      </c>
      <c r="E142" s="262" t="s">
        <v>1</v>
      </c>
      <c r="F142" s="263" t="s">
        <v>191</v>
      </c>
      <c r="G142" s="261"/>
      <c r="H142" s="264">
        <v>1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0" t="s">
        <v>186</v>
      </c>
      <c r="AU142" s="270" t="s">
        <v>83</v>
      </c>
      <c r="AV142" s="15" t="s">
        <v>120</v>
      </c>
      <c r="AW142" s="15" t="s">
        <v>30</v>
      </c>
      <c r="AX142" s="15" t="s">
        <v>81</v>
      </c>
      <c r="AY142" s="270" t="s">
        <v>121</v>
      </c>
    </row>
    <row r="143" s="2" customFormat="1" ht="24.15" customHeight="1">
      <c r="A143" s="38"/>
      <c r="B143" s="39"/>
      <c r="C143" s="211" t="s">
        <v>138</v>
      </c>
      <c r="D143" s="211" t="s">
        <v>122</v>
      </c>
      <c r="E143" s="212" t="s">
        <v>203</v>
      </c>
      <c r="F143" s="213" t="s">
        <v>204</v>
      </c>
      <c r="G143" s="214" t="s">
        <v>194</v>
      </c>
      <c r="H143" s="215">
        <v>1</v>
      </c>
      <c r="I143" s="216"/>
      <c r="J143" s="217">
        <f>ROUND(I143*H143,2)</f>
        <v>0</v>
      </c>
      <c r="K143" s="218"/>
      <c r="L143" s="44"/>
      <c r="M143" s="219" t="s">
        <v>1</v>
      </c>
      <c r="N143" s="220" t="s">
        <v>38</v>
      </c>
      <c r="O143" s="91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120</v>
      </c>
      <c r="AT143" s="223" t="s">
        <v>122</v>
      </c>
      <c r="AU143" s="223" t="s">
        <v>83</v>
      </c>
      <c r="AY143" s="17" t="s">
        <v>121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120</v>
      </c>
      <c r="BM143" s="223" t="s">
        <v>205</v>
      </c>
    </row>
    <row r="144" s="14" customFormat="1">
      <c r="A144" s="14"/>
      <c r="B144" s="250"/>
      <c r="C144" s="251"/>
      <c r="D144" s="240" t="s">
        <v>186</v>
      </c>
      <c r="E144" s="252" t="s">
        <v>1</v>
      </c>
      <c r="F144" s="253" t="s">
        <v>196</v>
      </c>
      <c r="G144" s="251"/>
      <c r="H144" s="252" t="s">
        <v>1</v>
      </c>
      <c r="I144" s="254"/>
      <c r="J144" s="251"/>
      <c r="K144" s="251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186</v>
      </c>
      <c r="AU144" s="259" t="s">
        <v>83</v>
      </c>
      <c r="AV144" s="14" t="s">
        <v>81</v>
      </c>
      <c r="AW144" s="14" t="s">
        <v>30</v>
      </c>
      <c r="AX144" s="14" t="s">
        <v>73</v>
      </c>
      <c r="AY144" s="259" t="s">
        <v>121</v>
      </c>
    </row>
    <row r="145" s="13" customFormat="1">
      <c r="A145" s="13"/>
      <c r="B145" s="238"/>
      <c r="C145" s="239"/>
      <c r="D145" s="240" t="s">
        <v>186</v>
      </c>
      <c r="E145" s="241" t="s">
        <v>1</v>
      </c>
      <c r="F145" s="242" t="s">
        <v>206</v>
      </c>
      <c r="G145" s="239"/>
      <c r="H145" s="243">
        <v>1</v>
      </c>
      <c r="I145" s="244"/>
      <c r="J145" s="239"/>
      <c r="K145" s="239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186</v>
      </c>
      <c r="AU145" s="249" t="s">
        <v>83</v>
      </c>
      <c r="AV145" s="13" t="s">
        <v>83</v>
      </c>
      <c r="AW145" s="13" t="s">
        <v>30</v>
      </c>
      <c r="AX145" s="13" t="s">
        <v>73</v>
      </c>
      <c r="AY145" s="249" t="s">
        <v>121</v>
      </c>
    </row>
    <row r="146" s="15" customFormat="1">
      <c r="A146" s="15"/>
      <c r="B146" s="260"/>
      <c r="C146" s="261"/>
      <c r="D146" s="240" t="s">
        <v>186</v>
      </c>
      <c r="E146" s="262" t="s">
        <v>1</v>
      </c>
      <c r="F146" s="263" t="s">
        <v>191</v>
      </c>
      <c r="G146" s="261"/>
      <c r="H146" s="264">
        <v>1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0" t="s">
        <v>186</v>
      </c>
      <c r="AU146" s="270" t="s">
        <v>83</v>
      </c>
      <c r="AV146" s="15" t="s">
        <v>120</v>
      </c>
      <c r="AW146" s="15" t="s">
        <v>30</v>
      </c>
      <c r="AX146" s="15" t="s">
        <v>81</v>
      </c>
      <c r="AY146" s="270" t="s">
        <v>121</v>
      </c>
    </row>
    <row r="147" s="2" customFormat="1" ht="24.15" customHeight="1">
      <c r="A147" s="38"/>
      <c r="B147" s="39"/>
      <c r="C147" s="211" t="s">
        <v>142</v>
      </c>
      <c r="D147" s="211" t="s">
        <v>122</v>
      </c>
      <c r="E147" s="212" t="s">
        <v>207</v>
      </c>
      <c r="F147" s="213" t="s">
        <v>208</v>
      </c>
      <c r="G147" s="214" t="s">
        <v>180</v>
      </c>
      <c r="H147" s="215">
        <v>376.60000000000002</v>
      </c>
      <c r="I147" s="216"/>
      <c r="J147" s="217">
        <f>ROUND(I147*H147,2)</f>
        <v>0</v>
      </c>
      <c r="K147" s="218"/>
      <c r="L147" s="44"/>
      <c r="M147" s="219" t="s">
        <v>1</v>
      </c>
      <c r="N147" s="220" t="s">
        <v>38</v>
      </c>
      <c r="O147" s="91"/>
      <c r="P147" s="221">
        <f>O147*H147</f>
        <v>0</v>
      </c>
      <c r="Q147" s="221">
        <v>0</v>
      </c>
      <c r="R147" s="221">
        <f>Q147*H147</f>
        <v>0</v>
      </c>
      <c r="S147" s="221">
        <v>0.255</v>
      </c>
      <c r="T147" s="222">
        <f>S147*H147</f>
        <v>96.033000000000001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120</v>
      </c>
      <c r="AT147" s="223" t="s">
        <v>122</v>
      </c>
      <c r="AU147" s="223" t="s">
        <v>83</v>
      </c>
      <c r="AY147" s="17" t="s">
        <v>121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120</v>
      </c>
      <c r="BM147" s="223" t="s">
        <v>209</v>
      </c>
    </row>
    <row r="148" s="13" customFormat="1">
      <c r="A148" s="13"/>
      <c r="B148" s="238"/>
      <c r="C148" s="239"/>
      <c r="D148" s="240" t="s">
        <v>186</v>
      </c>
      <c r="E148" s="241" t="s">
        <v>1</v>
      </c>
      <c r="F148" s="242" t="s">
        <v>210</v>
      </c>
      <c r="G148" s="239"/>
      <c r="H148" s="243">
        <v>82.599999999999994</v>
      </c>
      <c r="I148" s="244"/>
      <c r="J148" s="239"/>
      <c r="K148" s="239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186</v>
      </c>
      <c r="AU148" s="249" t="s">
        <v>83</v>
      </c>
      <c r="AV148" s="13" t="s">
        <v>83</v>
      </c>
      <c r="AW148" s="13" t="s">
        <v>30</v>
      </c>
      <c r="AX148" s="13" t="s">
        <v>73</v>
      </c>
      <c r="AY148" s="249" t="s">
        <v>121</v>
      </c>
    </row>
    <row r="149" s="13" customFormat="1">
      <c r="A149" s="13"/>
      <c r="B149" s="238"/>
      <c r="C149" s="239"/>
      <c r="D149" s="240" t="s">
        <v>186</v>
      </c>
      <c r="E149" s="241" t="s">
        <v>1</v>
      </c>
      <c r="F149" s="242" t="s">
        <v>211</v>
      </c>
      <c r="G149" s="239"/>
      <c r="H149" s="243">
        <v>294</v>
      </c>
      <c r="I149" s="244"/>
      <c r="J149" s="239"/>
      <c r="K149" s="239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186</v>
      </c>
      <c r="AU149" s="249" t="s">
        <v>83</v>
      </c>
      <c r="AV149" s="13" t="s">
        <v>83</v>
      </c>
      <c r="AW149" s="13" t="s">
        <v>30</v>
      </c>
      <c r="AX149" s="13" t="s">
        <v>73</v>
      </c>
      <c r="AY149" s="249" t="s">
        <v>121</v>
      </c>
    </row>
    <row r="150" s="15" customFormat="1">
      <c r="A150" s="15"/>
      <c r="B150" s="260"/>
      <c r="C150" s="261"/>
      <c r="D150" s="240" t="s">
        <v>186</v>
      </c>
      <c r="E150" s="262" t="s">
        <v>1</v>
      </c>
      <c r="F150" s="263" t="s">
        <v>191</v>
      </c>
      <c r="G150" s="261"/>
      <c r="H150" s="264">
        <v>376.60000000000002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0" t="s">
        <v>186</v>
      </c>
      <c r="AU150" s="270" t="s">
        <v>83</v>
      </c>
      <c r="AV150" s="15" t="s">
        <v>120</v>
      </c>
      <c r="AW150" s="15" t="s">
        <v>30</v>
      </c>
      <c r="AX150" s="15" t="s">
        <v>81</v>
      </c>
      <c r="AY150" s="270" t="s">
        <v>121</v>
      </c>
    </row>
    <row r="151" s="2" customFormat="1" ht="24.15" customHeight="1">
      <c r="A151" s="38"/>
      <c r="B151" s="39"/>
      <c r="C151" s="211" t="s">
        <v>146</v>
      </c>
      <c r="D151" s="211" t="s">
        <v>122</v>
      </c>
      <c r="E151" s="212" t="s">
        <v>212</v>
      </c>
      <c r="F151" s="213" t="s">
        <v>213</v>
      </c>
      <c r="G151" s="214" t="s">
        <v>180</v>
      </c>
      <c r="H151" s="215">
        <v>128.40000000000001</v>
      </c>
      <c r="I151" s="216"/>
      <c r="J151" s="217">
        <f>ROUND(I151*H151,2)</f>
        <v>0</v>
      </c>
      <c r="K151" s="218"/>
      <c r="L151" s="44"/>
      <c r="M151" s="219" t="s">
        <v>1</v>
      </c>
      <c r="N151" s="220" t="s">
        <v>38</v>
      </c>
      <c r="O151" s="91"/>
      <c r="P151" s="221">
        <f>O151*H151</f>
        <v>0</v>
      </c>
      <c r="Q151" s="221">
        <v>0</v>
      </c>
      <c r="R151" s="221">
        <f>Q151*H151</f>
        <v>0</v>
      </c>
      <c r="S151" s="221">
        <v>0.098000000000000004</v>
      </c>
      <c r="T151" s="222">
        <f>S151*H151</f>
        <v>12.583200000000002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120</v>
      </c>
      <c r="AT151" s="223" t="s">
        <v>122</v>
      </c>
      <c r="AU151" s="223" t="s">
        <v>83</v>
      </c>
      <c r="AY151" s="17" t="s">
        <v>121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120</v>
      </c>
      <c r="BM151" s="223" t="s">
        <v>214</v>
      </c>
    </row>
    <row r="152" s="13" customFormat="1">
      <c r="A152" s="13"/>
      <c r="B152" s="238"/>
      <c r="C152" s="239"/>
      <c r="D152" s="240" t="s">
        <v>186</v>
      </c>
      <c r="E152" s="241" t="s">
        <v>1</v>
      </c>
      <c r="F152" s="242" t="s">
        <v>215</v>
      </c>
      <c r="G152" s="239"/>
      <c r="H152" s="243">
        <v>128.40000000000001</v>
      </c>
      <c r="I152" s="244"/>
      <c r="J152" s="239"/>
      <c r="K152" s="239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186</v>
      </c>
      <c r="AU152" s="249" t="s">
        <v>83</v>
      </c>
      <c r="AV152" s="13" t="s">
        <v>83</v>
      </c>
      <c r="AW152" s="13" t="s">
        <v>30</v>
      </c>
      <c r="AX152" s="13" t="s">
        <v>81</v>
      </c>
      <c r="AY152" s="249" t="s">
        <v>121</v>
      </c>
    </row>
    <row r="153" s="2" customFormat="1" ht="24.15" customHeight="1">
      <c r="A153" s="38"/>
      <c r="B153" s="39"/>
      <c r="C153" s="211" t="s">
        <v>150</v>
      </c>
      <c r="D153" s="211" t="s">
        <v>122</v>
      </c>
      <c r="E153" s="212" t="s">
        <v>216</v>
      </c>
      <c r="F153" s="213" t="s">
        <v>217</v>
      </c>
      <c r="G153" s="214" t="s">
        <v>180</v>
      </c>
      <c r="H153" s="215">
        <v>351</v>
      </c>
      <c r="I153" s="216"/>
      <c r="J153" s="217">
        <f>ROUND(I153*H153,2)</f>
        <v>0</v>
      </c>
      <c r="K153" s="218"/>
      <c r="L153" s="44"/>
      <c r="M153" s="219" t="s">
        <v>1</v>
      </c>
      <c r="N153" s="220" t="s">
        <v>38</v>
      </c>
      <c r="O153" s="91"/>
      <c r="P153" s="221">
        <f>O153*H153</f>
        <v>0</v>
      </c>
      <c r="Q153" s="221">
        <v>0</v>
      </c>
      <c r="R153" s="221">
        <f>Q153*H153</f>
        <v>0</v>
      </c>
      <c r="S153" s="221">
        <v>0.44</v>
      </c>
      <c r="T153" s="222">
        <f>S153*H153</f>
        <v>154.44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120</v>
      </c>
      <c r="AT153" s="223" t="s">
        <v>122</v>
      </c>
      <c r="AU153" s="223" t="s">
        <v>83</v>
      </c>
      <c r="AY153" s="17" t="s">
        <v>121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120</v>
      </c>
      <c r="BM153" s="223" t="s">
        <v>218</v>
      </c>
    </row>
    <row r="154" s="13" customFormat="1">
      <c r="A154" s="13"/>
      <c r="B154" s="238"/>
      <c r="C154" s="239"/>
      <c r="D154" s="240" t="s">
        <v>186</v>
      </c>
      <c r="E154" s="241" t="s">
        <v>1</v>
      </c>
      <c r="F154" s="242" t="s">
        <v>219</v>
      </c>
      <c r="G154" s="239"/>
      <c r="H154" s="243">
        <v>294</v>
      </c>
      <c r="I154" s="244"/>
      <c r="J154" s="239"/>
      <c r="K154" s="239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186</v>
      </c>
      <c r="AU154" s="249" t="s">
        <v>83</v>
      </c>
      <c r="AV154" s="13" t="s">
        <v>83</v>
      </c>
      <c r="AW154" s="13" t="s">
        <v>30</v>
      </c>
      <c r="AX154" s="13" t="s">
        <v>73</v>
      </c>
      <c r="AY154" s="249" t="s">
        <v>121</v>
      </c>
    </row>
    <row r="155" s="13" customFormat="1">
      <c r="A155" s="13"/>
      <c r="B155" s="238"/>
      <c r="C155" s="239"/>
      <c r="D155" s="240" t="s">
        <v>186</v>
      </c>
      <c r="E155" s="241" t="s">
        <v>1</v>
      </c>
      <c r="F155" s="242" t="s">
        <v>220</v>
      </c>
      <c r="G155" s="239"/>
      <c r="H155" s="243">
        <v>57</v>
      </c>
      <c r="I155" s="244"/>
      <c r="J155" s="239"/>
      <c r="K155" s="239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186</v>
      </c>
      <c r="AU155" s="249" t="s">
        <v>83</v>
      </c>
      <c r="AV155" s="13" t="s">
        <v>83</v>
      </c>
      <c r="AW155" s="13" t="s">
        <v>30</v>
      </c>
      <c r="AX155" s="13" t="s">
        <v>73</v>
      </c>
      <c r="AY155" s="249" t="s">
        <v>121</v>
      </c>
    </row>
    <row r="156" s="15" customFormat="1">
      <c r="A156" s="15"/>
      <c r="B156" s="260"/>
      <c r="C156" s="261"/>
      <c r="D156" s="240" t="s">
        <v>186</v>
      </c>
      <c r="E156" s="262" t="s">
        <v>1</v>
      </c>
      <c r="F156" s="263" t="s">
        <v>191</v>
      </c>
      <c r="G156" s="261"/>
      <c r="H156" s="264">
        <v>351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0" t="s">
        <v>186</v>
      </c>
      <c r="AU156" s="270" t="s">
        <v>83</v>
      </c>
      <c r="AV156" s="15" t="s">
        <v>120</v>
      </c>
      <c r="AW156" s="15" t="s">
        <v>30</v>
      </c>
      <c r="AX156" s="15" t="s">
        <v>81</v>
      </c>
      <c r="AY156" s="270" t="s">
        <v>121</v>
      </c>
    </row>
    <row r="157" s="2" customFormat="1" ht="24.15" customHeight="1">
      <c r="A157" s="38"/>
      <c r="B157" s="39"/>
      <c r="C157" s="211" t="s">
        <v>154</v>
      </c>
      <c r="D157" s="211" t="s">
        <v>122</v>
      </c>
      <c r="E157" s="212" t="s">
        <v>221</v>
      </c>
      <c r="F157" s="213" t="s">
        <v>222</v>
      </c>
      <c r="G157" s="214" t="s">
        <v>180</v>
      </c>
      <c r="H157" s="215">
        <v>511.39999999999998</v>
      </c>
      <c r="I157" s="216"/>
      <c r="J157" s="217">
        <f>ROUND(I157*H157,2)</f>
        <v>0</v>
      </c>
      <c r="K157" s="218"/>
      <c r="L157" s="44"/>
      <c r="M157" s="219" t="s">
        <v>1</v>
      </c>
      <c r="N157" s="220" t="s">
        <v>38</v>
      </c>
      <c r="O157" s="91"/>
      <c r="P157" s="221">
        <f>O157*H157</f>
        <v>0</v>
      </c>
      <c r="Q157" s="221">
        <v>0</v>
      </c>
      <c r="R157" s="221">
        <f>Q157*H157</f>
        <v>0</v>
      </c>
      <c r="S157" s="221">
        <v>0.625</v>
      </c>
      <c r="T157" s="222">
        <f>S157*H157</f>
        <v>319.625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120</v>
      </c>
      <c r="AT157" s="223" t="s">
        <v>122</v>
      </c>
      <c r="AU157" s="223" t="s">
        <v>83</v>
      </c>
      <c r="AY157" s="17" t="s">
        <v>121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120</v>
      </c>
      <c r="BM157" s="223" t="s">
        <v>223</v>
      </c>
    </row>
    <row r="158" s="13" customFormat="1">
      <c r="A158" s="13"/>
      <c r="B158" s="238"/>
      <c r="C158" s="239"/>
      <c r="D158" s="240" t="s">
        <v>186</v>
      </c>
      <c r="E158" s="241" t="s">
        <v>1</v>
      </c>
      <c r="F158" s="242" t="s">
        <v>224</v>
      </c>
      <c r="G158" s="239"/>
      <c r="H158" s="243">
        <v>382</v>
      </c>
      <c r="I158" s="244"/>
      <c r="J158" s="239"/>
      <c r="K158" s="239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186</v>
      </c>
      <c r="AU158" s="249" t="s">
        <v>83</v>
      </c>
      <c r="AV158" s="13" t="s">
        <v>83</v>
      </c>
      <c r="AW158" s="13" t="s">
        <v>30</v>
      </c>
      <c r="AX158" s="13" t="s">
        <v>73</v>
      </c>
      <c r="AY158" s="249" t="s">
        <v>121</v>
      </c>
    </row>
    <row r="159" s="13" customFormat="1">
      <c r="A159" s="13"/>
      <c r="B159" s="238"/>
      <c r="C159" s="239"/>
      <c r="D159" s="240" t="s">
        <v>186</v>
      </c>
      <c r="E159" s="241" t="s">
        <v>1</v>
      </c>
      <c r="F159" s="242" t="s">
        <v>225</v>
      </c>
      <c r="G159" s="239"/>
      <c r="H159" s="243">
        <v>129.40000000000001</v>
      </c>
      <c r="I159" s="244"/>
      <c r="J159" s="239"/>
      <c r="K159" s="239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186</v>
      </c>
      <c r="AU159" s="249" t="s">
        <v>83</v>
      </c>
      <c r="AV159" s="13" t="s">
        <v>83</v>
      </c>
      <c r="AW159" s="13" t="s">
        <v>30</v>
      </c>
      <c r="AX159" s="13" t="s">
        <v>73</v>
      </c>
      <c r="AY159" s="249" t="s">
        <v>121</v>
      </c>
    </row>
    <row r="160" s="15" customFormat="1">
      <c r="A160" s="15"/>
      <c r="B160" s="260"/>
      <c r="C160" s="261"/>
      <c r="D160" s="240" t="s">
        <v>186</v>
      </c>
      <c r="E160" s="262" t="s">
        <v>1</v>
      </c>
      <c r="F160" s="263" t="s">
        <v>191</v>
      </c>
      <c r="G160" s="261"/>
      <c r="H160" s="264">
        <v>511.39999999999998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0" t="s">
        <v>186</v>
      </c>
      <c r="AU160" s="270" t="s">
        <v>83</v>
      </c>
      <c r="AV160" s="15" t="s">
        <v>120</v>
      </c>
      <c r="AW160" s="15" t="s">
        <v>30</v>
      </c>
      <c r="AX160" s="15" t="s">
        <v>81</v>
      </c>
      <c r="AY160" s="270" t="s">
        <v>121</v>
      </c>
    </row>
    <row r="161" s="2" customFormat="1" ht="24.15" customHeight="1">
      <c r="A161" s="38"/>
      <c r="B161" s="39"/>
      <c r="C161" s="211" t="s">
        <v>158</v>
      </c>
      <c r="D161" s="211" t="s">
        <v>122</v>
      </c>
      <c r="E161" s="212" t="s">
        <v>226</v>
      </c>
      <c r="F161" s="213" t="s">
        <v>227</v>
      </c>
      <c r="G161" s="214" t="s">
        <v>180</v>
      </c>
      <c r="H161" s="215">
        <v>382</v>
      </c>
      <c r="I161" s="216"/>
      <c r="J161" s="217">
        <f>ROUND(I161*H161,2)</f>
        <v>0</v>
      </c>
      <c r="K161" s="218"/>
      <c r="L161" s="44"/>
      <c r="M161" s="219" t="s">
        <v>1</v>
      </c>
      <c r="N161" s="220" t="s">
        <v>38</v>
      </c>
      <c r="O161" s="91"/>
      <c r="P161" s="221">
        <f>O161*H161</f>
        <v>0</v>
      </c>
      <c r="Q161" s="221">
        <v>0</v>
      </c>
      <c r="R161" s="221">
        <f>Q161*H161</f>
        <v>0</v>
      </c>
      <c r="S161" s="221">
        <v>0.316</v>
      </c>
      <c r="T161" s="222">
        <f>S161*H161</f>
        <v>120.712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120</v>
      </c>
      <c r="AT161" s="223" t="s">
        <v>122</v>
      </c>
      <c r="AU161" s="223" t="s">
        <v>83</v>
      </c>
      <c r="AY161" s="17" t="s">
        <v>121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120</v>
      </c>
      <c r="BM161" s="223" t="s">
        <v>228</v>
      </c>
    </row>
    <row r="162" s="13" customFormat="1">
      <c r="A162" s="13"/>
      <c r="B162" s="238"/>
      <c r="C162" s="239"/>
      <c r="D162" s="240" t="s">
        <v>186</v>
      </c>
      <c r="E162" s="241" t="s">
        <v>1</v>
      </c>
      <c r="F162" s="242" t="s">
        <v>229</v>
      </c>
      <c r="G162" s="239"/>
      <c r="H162" s="243">
        <v>382</v>
      </c>
      <c r="I162" s="244"/>
      <c r="J162" s="239"/>
      <c r="K162" s="239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186</v>
      </c>
      <c r="AU162" s="249" t="s">
        <v>83</v>
      </c>
      <c r="AV162" s="13" t="s">
        <v>83</v>
      </c>
      <c r="AW162" s="13" t="s">
        <v>30</v>
      </c>
      <c r="AX162" s="13" t="s">
        <v>81</v>
      </c>
      <c r="AY162" s="249" t="s">
        <v>121</v>
      </c>
    </row>
    <row r="163" s="2" customFormat="1" ht="16.5" customHeight="1">
      <c r="A163" s="38"/>
      <c r="B163" s="39"/>
      <c r="C163" s="211" t="s">
        <v>161</v>
      </c>
      <c r="D163" s="211" t="s">
        <v>122</v>
      </c>
      <c r="E163" s="212" t="s">
        <v>230</v>
      </c>
      <c r="F163" s="213" t="s">
        <v>231</v>
      </c>
      <c r="G163" s="214" t="s">
        <v>232</v>
      </c>
      <c r="H163" s="215">
        <v>647</v>
      </c>
      <c r="I163" s="216"/>
      <c r="J163" s="217">
        <f>ROUND(I163*H163,2)</f>
        <v>0</v>
      </c>
      <c r="K163" s="218"/>
      <c r="L163" s="44"/>
      <c r="M163" s="219" t="s">
        <v>1</v>
      </c>
      <c r="N163" s="220" t="s">
        <v>38</v>
      </c>
      <c r="O163" s="91"/>
      <c r="P163" s="221">
        <f>O163*H163</f>
        <v>0</v>
      </c>
      <c r="Q163" s="221">
        <v>0</v>
      </c>
      <c r="R163" s="221">
        <f>Q163*H163</f>
        <v>0</v>
      </c>
      <c r="S163" s="221">
        <v>0.20499999999999999</v>
      </c>
      <c r="T163" s="222">
        <f>S163*H163</f>
        <v>132.63499999999999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120</v>
      </c>
      <c r="AT163" s="223" t="s">
        <v>122</v>
      </c>
      <c r="AU163" s="223" t="s">
        <v>83</v>
      </c>
      <c r="AY163" s="17" t="s">
        <v>121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120</v>
      </c>
      <c r="BM163" s="223" t="s">
        <v>233</v>
      </c>
    </row>
    <row r="164" s="13" customFormat="1">
      <c r="A164" s="13"/>
      <c r="B164" s="238"/>
      <c r="C164" s="239"/>
      <c r="D164" s="240" t="s">
        <v>186</v>
      </c>
      <c r="E164" s="241" t="s">
        <v>1</v>
      </c>
      <c r="F164" s="242" t="s">
        <v>234</v>
      </c>
      <c r="G164" s="239"/>
      <c r="H164" s="243">
        <v>647</v>
      </c>
      <c r="I164" s="244"/>
      <c r="J164" s="239"/>
      <c r="K164" s="239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186</v>
      </c>
      <c r="AU164" s="249" t="s">
        <v>83</v>
      </c>
      <c r="AV164" s="13" t="s">
        <v>83</v>
      </c>
      <c r="AW164" s="13" t="s">
        <v>30</v>
      </c>
      <c r="AX164" s="13" t="s">
        <v>81</v>
      </c>
      <c r="AY164" s="249" t="s">
        <v>121</v>
      </c>
    </row>
    <row r="165" s="2" customFormat="1" ht="24.15" customHeight="1">
      <c r="A165" s="38"/>
      <c r="B165" s="39"/>
      <c r="C165" s="211" t="s">
        <v>8</v>
      </c>
      <c r="D165" s="211" t="s">
        <v>122</v>
      </c>
      <c r="E165" s="212" t="s">
        <v>235</v>
      </c>
      <c r="F165" s="213" t="s">
        <v>236</v>
      </c>
      <c r="G165" s="214" t="s">
        <v>184</v>
      </c>
      <c r="H165" s="215">
        <v>27</v>
      </c>
      <c r="I165" s="216"/>
      <c r="J165" s="217">
        <f>ROUND(I165*H165,2)</f>
        <v>0</v>
      </c>
      <c r="K165" s="218"/>
      <c r="L165" s="44"/>
      <c r="M165" s="219" t="s">
        <v>1</v>
      </c>
      <c r="N165" s="220" t="s">
        <v>38</v>
      </c>
      <c r="O165" s="91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120</v>
      </c>
      <c r="AT165" s="223" t="s">
        <v>122</v>
      </c>
      <c r="AU165" s="223" t="s">
        <v>83</v>
      </c>
      <c r="AY165" s="17" t="s">
        <v>121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120</v>
      </c>
      <c r="BM165" s="223" t="s">
        <v>237</v>
      </c>
    </row>
    <row r="166" s="13" customFormat="1">
      <c r="A166" s="13"/>
      <c r="B166" s="238"/>
      <c r="C166" s="239"/>
      <c r="D166" s="240" t="s">
        <v>186</v>
      </c>
      <c r="E166" s="241" t="s">
        <v>1</v>
      </c>
      <c r="F166" s="242" t="s">
        <v>238</v>
      </c>
      <c r="G166" s="239"/>
      <c r="H166" s="243">
        <v>27</v>
      </c>
      <c r="I166" s="244"/>
      <c r="J166" s="239"/>
      <c r="K166" s="239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186</v>
      </c>
      <c r="AU166" s="249" t="s">
        <v>83</v>
      </c>
      <c r="AV166" s="13" t="s">
        <v>83</v>
      </c>
      <c r="AW166" s="13" t="s">
        <v>30</v>
      </c>
      <c r="AX166" s="13" t="s">
        <v>81</v>
      </c>
      <c r="AY166" s="249" t="s">
        <v>121</v>
      </c>
    </row>
    <row r="167" s="2" customFormat="1" ht="16.5" customHeight="1">
      <c r="A167" s="38"/>
      <c r="B167" s="39"/>
      <c r="C167" s="211" t="s">
        <v>239</v>
      </c>
      <c r="D167" s="211" t="s">
        <v>122</v>
      </c>
      <c r="E167" s="212" t="s">
        <v>240</v>
      </c>
      <c r="F167" s="213" t="s">
        <v>241</v>
      </c>
      <c r="G167" s="214" t="s">
        <v>184</v>
      </c>
      <c r="H167" s="215">
        <v>27</v>
      </c>
      <c r="I167" s="216"/>
      <c r="J167" s="217">
        <f>ROUND(I167*H167,2)</f>
        <v>0</v>
      </c>
      <c r="K167" s="218"/>
      <c r="L167" s="44"/>
      <c r="M167" s="219" t="s">
        <v>1</v>
      </c>
      <c r="N167" s="220" t="s">
        <v>38</v>
      </c>
      <c r="O167" s="91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120</v>
      </c>
      <c r="AT167" s="223" t="s">
        <v>122</v>
      </c>
      <c r="AU167" s="223" t="s">
        <v>83</v>
      </c>
      <c r="AY167" s="17" t="s">
        <v>121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120</v>
      </c>
      <c r="BM167" s="223" t="s">
        <v>242</v>
      </c>
    </row>
    <row r="168" s="2" customFormat="1" ht="24.15" customHeight="1">
      <c r="A168" s="38"/>
      <c r="B168" s="39"/>
      <c r="C168" s="211" t="s">
        <v>243</v>
      </c>
      <c r="D168" s="211" t="s">
        <v>122</v>
      </c>
      <c r="E168" s="212" t="s">
        <v>244</v>
      </c>
      <c r="F168" s="213" t="s">
        <v>245</v>
      </c>
      <c r="G168" s="214" t="s">
        <v>194</v>
      </c>
      <c r="H168" s="215">
        <v>1</v>
      </c>
      <c r="I168" s="216"/>
      <c r="J168" s="217">
        <f>ROUND(I168*H168,2)</f>
        <v>0</v>
      </c>
      <c r="K168" s="218"/>
      <c r="L168" s="44"/>
      <c r="M168" s="219" t="s">
        <v>1</v>
      </c>
      <c r="N168" s="220" t="s">
        <v>38</v>
      </c>
      <c r="O168" s="91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120</v>
      </c>
      <c r="AT168" s="223" t="s">
        <v>122</v>
      </c>
      <c r="AU168" s="223" t="s">
        <v>83</v>
      </c>
      <c r="AY168" s="17" t="s">
        <v>121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120</v>
      </c>
      <c r="BM168" s="223" t="s">
        <v>246</v>
      </c>
    </row>
    <row r="169" s="13" customFormat="1">
      <c r="A169" s="13"/>
      <c r="B169" s="238"/>
      <c r="C169" s="239"/>
      <c r="D169" s="240" t="s">
        <v>186</v>
      </c>
      <c r="E169" s="241" t="s">
        <v>1</v>
      </c>
      <c r="F169" s="242" t="s">
        <v>247</v>
      </c>
      <c r="G169" s="239"/>
      <c r="H169" s="243">
        <v>1</v>
      </c>
      <c r="I169" s="244"/>
      <c r="J169" s="239"/>
      <c r="K169" s="239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186</v>
      </c>
      <c r="AU169" s="249" t="s">
        <v>83</v>
      </c>
      <c r="AV169" s="13" t="s">
        <v>83</v>
      </c>
      <c r="AW169" s="13" t="s">
        <v>30</v>
      </c>
      <c r="AX169" s="13" t="s">
        <v>81</v>
      </c>
      <c r="AY169" s="249" t="s">
        <v>121</v>
      </c>
    </row>
    <row r="170" s="2" customFormat="1" ht="24.15" customHeight="1">
      <c r="A170" s="38"/>
      <c r="B170" s="39"/>
      <c r="C170" s="211" t="s">
        <v>248</v>
      </c>
      <c r="D170" s="211" t="s">
        <v>122</v>
      </c>
      <c r="E170" s="212" t="s">
        <v>249</v>
      </c>
      <c r="F170" s="213" t="s">
        <v>250</v>
      </c>
      <c r="G170" s="214" t="s">
        <v>194</v>
      </c>
      <c r="H170" s="215">
        <v>18</v>
      </c>
      <c r="I170" s="216"/>
      <c r="J170" s="217">
        <f>ROUND(I170*H170,2)</f>
        <v>0</v>
      </c>
      <c r="K170" s="218"/>
      <c r="L170" s="44"/>
      <c r="M170" s="219" t="s">
        <v>1</v>
      </c>
      <c r="N170" s="220" t="s">
        <v>38</v>
      </c>
      <c r="O170" s="91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120</v>
      </c>
      <c r="AT170" s="223" t="s">
        <v>122</v>
      </c>
      <c r="AU170" s="223" t="s">
        <v>83</v>
      </c>
      <c r="AY170" s="17" t="s">
        <v>121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120</v>
      </c>
      <c r="BM170" s="223" t="s">
        <v>251</v>
      </c>
    </row>
    <row r="171" s="2" customFormat="1" ht="24.15" customHeight="1">
      <c r="A171" s="38"/>
      <c r="B171" s="39"/>
      <c r="C171" s="211" t="s">
        <v>252</v>
      </c>
      <c r="D171" s="211" t="s">
        <v>122</v>
      </c>
      <c r="E171" s="212" t="s">
        <v>253</v>
      </c>
      <c r="F171" s="213" t="s">
        <v>254</v>
      </c>
      <c r="G171" s="214" t="s">
        <v>194</v>
      </c>
      <c r="H171" s="215">
        <v>1</v>
      </c>
      <c r="I171" s="216"/>
      <c r="J171" s="217">
        <f>ROUND(I171*H171,2)</f>
        <v>0</v>
      </c>
      <c r="K171" s="218"/>
      <c r="L171" s="44"/>
      <c r="M171" s="219" t="s">
        <v>1</v>
      </c>
      <c r="N171" s="220" t="s">
        <v>38</v>
      </c>
      <c r="O171" s="91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120</v>
      </c>
      <c r="AT171" s="223" t="s">
        <v>122</v>
      </c>
      <c r="AU171" s="223" t="s">
        <v>83</v>
      </c>
      <c r="AY171" s="17" t="s">
        <v>121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120</v>
      </c>
      <c r="BM171" s="223" t="s">
        <v>255</v>
      </c>
    </row>
    <row r="172" s="2" customFormat="1" ht="24.15" customHeight="1">
      <c r="A172" s="38"/>
      <c r="B172" s="39"/>
      <c r="C172" s="211" t="s">
        <v>256</v>
      </c>
      <c r="D172" s="211" t="s">
        <v>122</v>
      </c>
      <c r="E172" s="212" t="s">
        <v>257</v>
      </c>
      <c r="F172" s="213" t="s">
        <v>258</v>
      </c>
      <c r="G172" s="214" t="s">
        <v>180</v>
      </c>
      <c r="H172" s="215">
        <v>372</v>
      </c>
      <c r="I172" s="216"/>
      <c r="J172" s="217">
        <f>ROUND(I172*H172,2)</f>
        <v>0</v>
      </c>
      <c r="K172" s="218"/>
      <c r="L172" s="44"/>
      <c r="M172" s="219" t="s">
        <v>1</v>
      </c>
      <c r="N172" s="220" t="s">
        <v>38</v>
      </c>
      <c r="O172" s="91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120</v>
      </c>
      <c r="AT172" s="223" t="s">
        <v>122</v>
      </c>
      <c r="AU172" s="223" t="s">
        <v>83</v>
      </c>
      <c r="AY172" s="17" t="s">
        <v>121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120</v>
      </c>
      <c r="BM172" s="223" t="s">
        <v>259</v>
      </c>
    </row>
    <row r="173" s="13" customFormat="1">
      <c r="A173" s="13"/>
      <c r="B173" s="238"/>
      <c r="C173" s="239"/>
      <c r="D173" s="240" t="s">
        <v>186</v>
      </c>
      <c r="E173" s="241" t="s">
        <v>1</v>
      </c>
      <c r="F173" s="242" t="s">
        <v>260</v>
      </c>
      <c r="G173" s="239"/>
      <c r="H173" s="243">
        <v>320</v>
      </c>
      <c r="I173" s="244"/>
      <c r="J173" s="239"/>
      <c r="K173" s="239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186</v>
      </c>
      <c r="AU173" s="249" t="s">
        <v>83</v>
      </c>
      <c r="AV173" s="13" t="s">
        <v>83</v>
      </c>
      <c r="AW173" s="13" t="s">
        <v>30</v>
      </c>
      <c r="AX173" s="13" t="s">
        <v>73</v>
      </c>
      <c r="AY173" s="249" t="s">
        <v>121</v>
      </c>
    </row>
    <row r="174" s="13" customFormat="1">
      <c r="A174" s="13"/>
      <c r="B174" s="238"/>
      <c r="C174" s="239"/>
      <c r="D174" s="240" t="s">
        <v>186</v>
      </c>
      <c r="E174" s="241" t="s">
        <v>1</v>
      </c>
      <c r="F174" s="242" t="s">
        <v>261</v>
      </c>
      <c r="G174" s="239"/>
      <c r="H174" s="243">
        <v>52</v>
      </c>
      <c r="I174" s="244"/>
      <c r="J174" s="239"/>
      <c r="K174" s="239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186</v>
      </c>
      <c r="AU174" s="249" t="s">
        <v>83</v>
      </c>
      <c r="AV174" s="13" t="s">
        <v>83</v>
      </c>
      <c r="AW174" s="13" t="s">
        <v>30</v>
      </c>
      <c r="AX174" s="13" t="s">
        <v>73</v>
      </c>
      <c r="AY174" s="249" t="s">
        <v>121</v>
      </c>
    </row>
    <row r="175" s="15" customFormat="1">
      <c r="A175" s="15"/>
      <c r="B175" s="260"/>
      <c r="C175" s="261"/>
      <c r="D175" s="240" t="s">
        <v>186</v>
      </c>
      <c r="E175" s="262" t="s">
        <v>1</v>
      </c>
      <c r="F175" s="263" t="s">
        <v>191</v>
      </c>
      <c r="G175" s="261"/>
      <c r="H175" s="264">
        <v>372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0" t="s">
        <v>186</v>
      </c>
      <c r="AU175" s="270" t="s">
        <v>83</v>
      </c>
      <c r="AV175" s="15" t="s">
        <v>120</v>
      </c>
      <c r="AW175" s="15" t="s">
        <v>30</v>
      </c>
      <c r="AX175" s="15" t="s">
        <v>81</v>
      </c>
      <c r="AY175" s="270" t="s">
        <v>121</v>
      </c>
    </row>
    <row r="176" s="2" customFormat="1" ht="16.5" customHeight="1">
      <c r="A176" s="38"/>
      <c r="B176" s="39"/>
      <c r="C176" s="211" t="s">
        <v>262</v>
      </c>
      <c r="D176" s="211" t="s">
        <v>122</v>
      </c>
      <c r="E176" s="212" t="s">
        <v>263</v>
      </c>
      <c r="F176" s="213" t="s">
        <v>264</v>
      </c>
      <c r="G176" s="214" t="s">
        <v>180</v>
      </c>
      <c r="H176" s="215">
        <v>372</v>
      </c>
      <c r="I176" s="216"/>
      <c r="J176" s="217">
        <f>ROUND(I176*H176,2)</f>
        <v>0</v>
      </c>
      <c r="K176" s="218"/>
      <c r="L176" s="44"/>
      <c r="M176" s="219" t="s">
        <v>1</v>
      </c>
      <c r="N176" s="220" t="s">
        <v>38</v>
      </c>
      <c r="O176" s="91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120</v>
      </c>
      <c r="AT176" s="223" t="s">
        <v>122</v>
      </c>
      <c r="AU176" s="223" t="s">
        <v>83</v>
      </c>
      <c r="AY176" s="17" t="s">
        <v>121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120</v>
      </c>
      <c r="BM176" s="223" t="s">
        <v>265</v>
      </c>
    </row>
    <row r="177" s="2" customFormat="1" ht="16.5" customHeight="1">
      <c r="A177" s="38"/>
      <c r="B177" s="39"/>
      <c r="C177" s="211" t="s">
        <v>266</v>
      </c>
      <c r="D177" s="211" t="s">
        <v>122</v>
      </c>
      <c r="E177" s="212" t="s">
        <v>267</v>
      </c>
      <c r="F177" s="213" t="s">
        <v>268</v>
      </c>
      <c r="G177" s="214" t="s">
        <v>180</v>
      </c>
      <c r="H177" s="215">
        <v>171</v>
      </c>
      <c r="I177" s="216"/>
      <c r="J177" s="217">
        <f>ROUND(I177*H177,2)</f>
        <v>0</v>
      </c>
      <c r="K177" s="218"/>
      <c r="L177" s="44"/>
      <c r="M177" s="219" t="s">
        <v>1</v>
      </c>
      <c r="N177" s="220" t="s">
        <v>38</v>
      </c>
      <c r="O177" s="91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120</v>
      </c>
      <c r="AT177" s="223" t="s">
        <v>122</v>
      </c>
      <c r="AU177" s="223" t="s">
        <v>83</v>
      </c>
      <c r="AY177" s="17" t="s">
        <v>121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120</v>
      </c>
      <c r="BM177" s="223" t="s">
        <v>269</v>
      </c>
    </row>
    <row r="178" s="2" customFormat="1" ht="16.5" customHeight="1">
      <c r="A178" s="38"/>
      <c r="B178" s="39"/>
      <c r="C178" s="211" t="s">
        <v>270</v>
      </c>
      <c r="D178" s="211" t="s">
        <v>122</v>
      </c>
      <c r="E178" s="212" t="s">
        <v>271</v>
      </c>
      <c r="F178" s="213" t="s">
        <v>272</v>
      </c>
      <c r="G178" s="214" t="s">
        <v>194</v>
      </c>
      <c r="H178" s="215">
        <v>3</v>
      </c>
      <c r="I178" s="216"/>
      <c r="J178" s="217">
        <f>ROUND(I178*H178,2)</f>
        <v>0</v>
      </c>
      <c r="K178" s="218"/>
      <c r="L178" s="44"/>
      <c r="M178" s="219" t="s">
        <v>1</v>
      </c>
      <c r="N178" s="220" t="s">
        <v>38</v>
      </c>
      <c r="O178" s="91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120</v>
      </c>
      <c r="AT178" s="223" t="s">
        <v>122</v>
      </c>
      <c r="AU178" s="223" t="s">
        <v>83</v>
      </c>
      <c r="AY178" s="17" t="s">
        <v>121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120</v>
      </c>
      <c r="BM178" s="223" t="s">
        <v>273</v>
      </c>
    </row>
    <row r="179" s="2" customFormat="1" ht="21.75" customHeight="1">
      <c r="A179" s="38"/>
      <c r="B179" s="39"/>
      <c r="C179" s="211" t="s">
        <v>7</v>
      </c>
      <c r="D179" s="211" t="s">
        <v>122</v>
      </c>
      <c r="E179" s="212" t="s">
        <v>274</v>
      </c>
      <c r="F179" s="213" t="s">
        <v>275</v>
      </c>
      <c r="G179" s="214" t="s">
        <v>194</v>
      </c>
      <c r="H179" s="215">
        <v>2</v>
      </c>
      <c r="I179" s="216"/>
      <c r="J179" s="217">
        <f>ROUND(I179*H179,2)</f>
        <v>0</v>
      </c>
      <c r="K179" s="218"/>
      <c r="L179" s="44"/>
      <c r="M179" s="219" t="s">
        <v>1</v>
      </c>
      <c r="N179" s="220" t="s">
        <v>38</v>
      </c>
      <c r="O179" s="91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120</v>
      </c>
      <c r="AT179" s="223" t="s">
        <v>122</v>
      </c>
      <c r="AU179" s="223" t="s">
        <v>83</v>
      </c>
      <c r="AY179" s="17" t="s">
        <v>121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120</v>
      </c>
      <c r="BM179" s="223" t="s">
        <v>276</v>
      </c>
    </row>
    <row r="180" s="2" customFormat="1" ht="16.5" customHeight="1">
      <c r="A180" s="38"/>
      <c r="B180" s="39"/>
      <c r="C180" s="211" t="s">
        <v>277</v>
      </c>
      <c r="D180" s="211" t="s">
        <v>122</v>
      </c>
      <c r="E180" s="212" t="s">
        <v>278</v>
      </c>
      <c r="F180" s="213" t="s">
        <v>279</v>
      </c>
      <c r="G180" s="214" t="s">
        <v>194</v>
      </c>
      <c r="H180" s="215">
        <v>1</v>
      </c>
      <c r="I180" s="216"/>
      <c r="J180" s="217">
        <f>ROUND(I180*H180,2)</f>
        <v>0</v>
      </c>
      <c r="K180" s="218"/>
      <c r="L180" s="44"/>
      <c r="M180" s="219" t="s">
        <v>1</v>
      </c>
      <c r="N180" s="220" t="s">
        <v>38</v>
      </c>
      <c r="O180" s="91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120</v>
      </c>
      <c r="AT180" s="223" t="s">
        <v>122</v>
      </c>
      <c r="AU180" s="223" t="s">
        <v>83</v>
      </c>
      <c r="AY180" s="17" t="s">
        <v>121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120</v>
      </c>
      <c r="BM180" s="223" t="s">
        <v>280</v>
      </c>
    </row>
    <row r="181" s="2" customFormat="1" ht="16.5" customHeight="1">
      <c r="A181" s="38"/>
      <c r="B181" s="39"/>
      <c r="C181" s="211" t="s">
        <v>281</v>
      </c>
      <c r="D181" s="211" t="s">
        <v>122</v>
      </c>
      <c r="E181" s="212" t="s">
        <v>282</v>
      </c>
      <c r="F181" s="213" t="s">
        <v>283</v>
      </c>
      <c r="G181" s="214" t="s">
        <v>194</v>
      </c>
      <c r="H181" s="215">
        <v>5</v>
      </c>
      <c r="I181" s="216"/>
      <c r="J181" s="217">
        <f>ROUND(I181*H181,2)</f>
        <v>0</v>
      </c>
      <c r="K181" s="218"/>
      <c r="L181" s="44"/>
      <c r="M181" s="219" t="s">
        <v>1</v>
      </c>
      <c r="N181" s="220" t="s">
        <v>38</v>
      </c>
      <c r="O181" s="91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120</v>
      </c>
      <c r="AT181" s="223" t="s">
        <v>122</v>
      </c>
      <c r="AU181" s="223" t="s">
        <v>83</v>
      </c>
      <c r="AY181" s="17" t="s">
        <v>121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120</v>
      </c>
      <c r="BM181" s="223" t="s">
        <v>284</v>
      </c>
    </row>
    <row r="182" s="2" customFormat="1" ht="16.5" customHeight="1">
      <c r="A182" s="38"/>
      <c r="B182" s="39"/>
      <c r="C182" s="211" t="s">
        <v>285</v>
      </c>
      <c r="D182" s="211" t="s">
        <v>122</v>
      </c>
      <c r="E182" s="212" t="s">
        <v>286</v>
      </c>
      <c r="F182" s="213" t="s">
        <v>287</v>
      </c>
      <c r="G182" s="214" t="s">
        <v>125</v>
      </c>
      <c r="H182" s="215">
        <v>1</v>
      </c>
      <c r="I182" s="216"/>
      <c r="J182" s="217">
        <f>ROUND(I182*H182,2)</f>
        <v>0</v>
      </c>
      <c r="K182" s="218"/>
      <c r="L182" s="44"/>
      <c r="M182" s="219" t="s">
        <v>1</v>
      </c>
      <c r="N182" s="220" t="s">
        <v>38</v>
      </c>
      <c r="O182" s="91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120</v>
      </c>
      <c r="AT182" s="223" t="s">
        <v>122</v>
      </c>
      <c r="AU182" s="223" t="s">
        <v>83</v>
      </c>
      <c r="AY182" s="17" t="s">
        <v>121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120</v>
      </c>
      <c r="BM182" s="223" t="s">
        <v>288</v>
      </c>
    </row>
    <row r="183" s="2" customFormat="1" ht="21.75" customHeight="1">
      <c r="A183" s="38"/>
      <c r="B183" s="39"/>
      <c r="C183" s="211" t="s">
        <v>289</v>
      </c>
      <c r="D183" s="211" t="s">
        <v>122</v>
      </c>
      <c r="E183" s="212" t="s">
        <v>290</v>
      </c>
      <c r="F183" s="213" t="s">
        <v>291</v>
      </c>
      <c r="G183" s="214" t="s">
        <v>292</v>
      </c>
      <c r="H183" s="215">
        <v>1</v>
      </c>
      <c r="I183" s="216"/>
      <c r="J183" s="217">
        <f>ROUND(I183*H183,2)</f>
        <v>0</v>
      </c>
      <c r="K183" s="218"/>
      <c r="L183" s="44"/>
      <c r="M183" s="219" t="s">
        <v>1</v>
      </c>
      <c r="N183" s="220" t="s">
        <v>38</v>
      </c>
      <c r="O183" s="91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120</v>
      </c>
      <c r="AT183" s="223" t="s">
        <v>122</v>
      </c>
      <c r="AU183" s="223" t="s">
        <v>83</v>
      </c>
      <c r="AY183" s="17" t="s">
        <v>121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120</v>
      </c>
      <c r="BM183" s="223" t="s">
        <v>293</v>
      </c>
    </row>
    <row r="184" s="13" customFormat="1">
      <c r="A184" s="13"/>
      <c r="B184" s="238"/>
      <c r="C184" s="239"/>
      <c r="D184" s="240" t="s">
        <v>186</v>
      </c>
      <c r="E184" s="241" t="s">
        <v>1</v>
      </c>
      <c r="F184" s="242" t="s">
        <v>294</v>
      </c>
      <c r="G184" s="239"/>
      <c r="H184" s="243">
        <v>1</v>
      </c>
      <c r="I184" s="244"/>
      <c r="J184" s="239"/>
      <c r="K184" s="239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186</v>
      </c>
      <c r="AU184" s="249" t="s">
        <v>83</v>
      </c>
      <c r="AV184" s="13" t="s">
        <v>83</v>
      </c>
      <c r="AW184" s="13" t="s">
        <v>30</v>
      </c>
      <c r="AX184" s="13" t="s">
        <v>81</v>
      </c>
      <c r="AY184" s="249" t="s">
        <v>121</v>
      </c>
    </row>
    <row r="185" s="14" customFormat="1">
      <c r="A185" s="14"/>
      <c r="B185" s="250"/>
      <c r="C185" s="251"/>
      <c r="D185" s="240" t="s">
        <v>186</v>
      </c>
      <c r="E185" s="252" t="s">
        <v>1</v>
      </c>
      <c r="F185" s="253" t="s">
        <v>295</v>
      </c>
      <c r="G185" s="251"/>
      <c r="H185" s="252" t="s">
        <v>1</v>
      </c>
      <c r="I185" s="254"/>
      <c r="J185" s="251"/>
      <c r="K185" s="251"/>
      <c r="L185" s="255"/>
      <c r="M185" s="256"/>
      <c r="N185" s="257"/>
      <c r="O185" s="257"/>
      <c r="P185" s="257"/>
      <c r="Q185" s="257"/>
      <c r="R185" s="257"/>
      <c r="S185" s="257"/>
      <c r="T185" s="25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9" t="s">
        <v>186</v>
      </c>
      <c r="AU185" s="259" t="s">
        <v>83</v>
      </c>
      <c r="AV185" s="14" t="s">
        <v>81</v>
      </c>
      <c r="AW185" s="14" t="s">
        <v>30</v>
      </c>
      <c r="AX185" s="14" t="s">
        <v>73</v>
      </c>
      <c r="AY185" s="259" t="s">
        <v>121</v>
      </c>
    </row>
    <row r="186" s="14" customFormat="1">
      <c r="A186" s="14"/>
      <c r="B186" s="250"/>
      <c r="C186" s="251"/>
      <c r="D186" s="240" t="s">
        <v>186</v>
      </c>
      <c r="E186" s="252" t="s">
        <v>1</v>
      </c>
      <c r="F186" s="253" t="s">
        <v>296</v>
      </c>
      <c r="G186" s="251"/>
      <c r="H186" s="252" t="s">
        <v>1</v>
      </c>
      <c r="I186" s="254"/>
      <c r="J186" s="251"/>
      <c r="K186" s="251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186</v>
      </c>
      <c r="AU186" s="259" t="s">
        <v>83</v>
      </c>
      <c r="AV186" s="14" t="s">
        <v>81</v>
      </c>
      <c r="AW186" s="14" t="s">
        <v>30</v>
      </c>
      <c r="AX186" s="14" t="s">
        <v>73</v>
      </c>
      <c r="AY186" s="259" t="s">
        <v>121</v>
      </c>
    </row>
    <row r="187" s="2" customFormat="1" ht="16.5" customHeight="1">
      <c r="A187" s="38"/>
      <c r="B187" s="39"/>
      <c r="C187" s="211" t="s">
        <v>297</v>
      </c>
      <c r="D187" s="211" t="s">
        <v>122</v>
      </c>
      <c r="E187" s="212" t="s">
        <v>298</v>
      </c>
      <c r="F187" s="213" t="s">
        <v>299</v>
      </c>
      <c r="G187" s="214" t="s">
        <v>194</v>
      </c>
      <c r="H187" s="215">
        <v>1</v>
      </c>
      <c r="I187" s="216"/>
      <c r="J187" s="217">
        <f>ROUND(I187*H187,2)</f>
        <v>0</v>
      </c>
      <c r="K187" s="218"/>
      <c r="L187" s="44"/>
      <c r="M187" s="219" t="s">
        <v>1</v>
      </c>
      <c r="N187" s="220" t="s">
        <v>38</v>
      </c>
      <c r="O187" s="91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120</v>
      </c>
      <c r="AT187" s="223" t="s">
        <v>122</v>
      </c>
      <c r="AU187" s="223" t="s">
        <v>83</v>
      </c>
      <c r="AY187" s="17" t="s">
        <v>121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120</v>
      </c>
      <c r="BM187" s="223" t="s">
        <v>300</v>
      </c>
    </row>
    <row r="188" s="13" customFormat="1">
      <c r="A188" s="13"/>
      <c r="B188" s="238"/>
      <c r="C188" s="239"/>
      <c r="D188" s="240" t="s">
        <v>186</v>
      </c>
      <c r="E188" s="241" t="s">
        <v>1</v>
      </c>
      <c r="F188" s="242" t="s">
        <v>301</v>
      </c>
      <c r="G188" s="239"/>
      <c r="H188" s="243">
        <v>1</v>
      </c>
      <c r="I188" s="244"/>
      <c r="J188" s="239"/>
      <c r="K188" s="239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186</v>
      </c>
      <c r="AU188" s="249" t="s">
        <v>83</v>
      </c>
      <c r="AV188" s="13" t="s">
        <v>83</v>
      </c>
      <c r="AW188" s="13" t="s">
        <v>30</v>
      </c>
      <c r="AX188" s="13" t="s">
        <v>81</v>
      </c>
      <c r="AY188" s="249" t="s">
        <v>121</v>
      </c>
    </row>
    <row r="189" s="14" customFormat="1">
      <c r="A189" s="14"/>
      <c r="B189" s="250"/>
      <c r="C189" s="251"/>
      <c r="D189" s="240" t="s">
        <v>186</v>
      </c>
      <c r="E189" s="252" t="s">
        <v>1</v>
      </c>
      <c r="F189" s="253" t="s">
        <v>302</v>
      </c>
      <c r="G189" s="251"/>
      <c r="H189" s="252" t="s">
        <v>1</v>
      </c>
      <c r="I189" s="254"/>
      <c r="J189" s="251"/>
      <c r="K189" s="251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186</v>
      </c>
      <c r="AU189" s="259" t="s">
        <v>83</v>
      </c>
      <c r="AV189" s="14" t="s">
        <v>81</v>
      </c>
      <c r="AW189" s="14" t="s">
        <v>30</v>
      </c>
      <c r="AX189" s="14" t="s">
        <v>73</v>
      </c>
      <c r="AY189" s="259" t="s">
        <v>121</v>
      </c>
    </row>
    <row r="190" s="14" customFormat="1">
      <c r="A190" s="14"/>
      <c r="B190" s="250"/>
      <c r="C190" s="251"/>
      <c r="D190" s="240" t="s">
        <v>186</v>
      </c>
      <c r="E190" s="252" t="s">
        <v>1</v>
      </c>
      <c r="F190" s="253" t="s">
        <v>303</v>
      </c>
      <c r="G190" s="251"/>
      <c r="H190" s="252" t="s">
        <v>1</v>
      </c>
      <c r="I190" s="254"/>
      <c r="J190" s="251"/>
      <c r="K190" s="251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186</v>
      </c>
      <c r="AU190" s="259" t="s">
        <v>83</v>
      </c>
      <c r="AV190" s="14" t="s">
        <v>81</v>
      </c>
      <c r="AW190" s="14" t="s">
        <v>30</v>
      </c>
      <c r="AX190" s="14" t="s">
        <v>73</v>
      </c>
      <c r="AY190" s="259" t="s">
        <v>121</v>
      </c>
    </row>
    <row r="191" s="11" customFormat="1" ht="22.8" customHeight="1">
      <c r="A191" s="11"/>
      <c r="B191" s="197"/>
      <c r="C191" s="198"/>
      <c r="D191" s="199" t="s">
        <v>72</v>
      </c>
      <c r="E191" s="236" t="s">
        <v>161</v>
      </c>
      <c r="F191" s="236" t="s">
        <v>304</v>
      </c>
      <c r="G191" s="198"/>
      <c r="H191" s="198"/>
      <c r="I191" s="201"/>
      <c r="J191" s="237">
        <f>BK191</f>
        <v>0</v>
      </c>
      <c r="K191" s="198"/>
      <c r="L191" s="203"/>
      <c r="M191" s="204"/>
      <c r="N191" s="205"/>
      <c r="O191" s="205"/>
      <c r="P191" s="206">
        <f>P192</f>
        <v>0</v>
      </c>
      <c r="Q191" s="205"/>
      <c r="R191" s="206">
        <f>R192</f>
        <v>0</v>
      </c>
      <c r="S191" s="205"/>
      <c r="T191" s="207">
        <f>T192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208" t="s">
        <v>81</v>
      </c>
      <c r="AT191" s="209" t="s">
        <v>72</v>
      </c>
      <c r="AU191" s="209" t="s">
        <v>81</v>
      </c>
      <c r="AY191" s="208" t="s">
        <v>121</v>
      </c>
      <c r="BK191" s="210">
        <f>BK192</f>
        <v>0</v>
      </c>
    </row>
    <row r="192" s="2" customFormat="1" ht="16.5" customHeight="1">
      <c r="A192" s="38"/>
      <c r="B192" s="39"/>
      <c r="C192" s="211" t="s">
        <v>305</v>
      </c>
      <c r="D192" s="211" t="s">
        <v>122</v>
      </c>
      <c r="E192" s="212" t="s">
        <v>306</v>
      </c>
      <c r="F192" s="213" t="s">
        <v>307</v>
      </c>
      <c r="G192" s="214" t="s">
        <v>180</v>
      </c>
      <c r="H192" s="215">
        <v>3500</v>
      </c>
      <c r="I192" s="216"/>
      <c r="J192" s="217">
        <f>ROUND(I192*H192,2)</f>
        <v>0</v>
      </c>
      <c r="K192" s="218"/>
      <c r="L192" s="44"/>
      <c r="M192" s="219" t="s">
        <v>1</v>
      </c>
      <c r="N192" s="220" t="s">
        <v>38</v>
      </c>
      <c r="O192" s="91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120</v>
      </c>
      <c r="AT192" s="223" t="s">
        <v>122</v>
      </c>
      <c r="AU192" s="223" t="s">
        <v>83</v>
      </c>
      <c r="AY192" s="17" t="s">
        <v>121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81</v>
      </c>
      <c r="BK192" s="224">
        <f>ROUND(I192*H192,2)</f>
        <v>0</v>
      </c>
      <c r="BL192" s="17" t="s">
        <v>120</v>
      </c>
      <c r="BM192" s="223" t="s">
        <v>308</v>
      </c>
    </row>
    <row r="193" s="11" customFormat="1" ht="22.8" customHeight="1">
      <c r="A193" s="11"/>
      <c r="B193" s="197"/>
      <c r="C193" s="198"/>
      <c r="D193" s="199" t="s">
        <v>72</v>
      </c>
      <c r="E193" s="236" t="s">
        <v>154</v>
      </c>
      <c r="F193" s="236" t="s">
        <v>309</v>
      </c>
      <c r="G193" s="198"/>
      <c r="H193" s="198"/>
      <c r="I193" s="201"/>
      <c r="J193" s="237">
        <f>BK193</f>
        <v>0</v>
      </c>
      <c r="K193" s="198"/>
      <c r="L193" s="203"/>
      <c r="M193" s="204"/>
      <c r="N193" s="205"/>
      <c r="O193" s="205"/>
      <c r="P193" s="206">
        <f>SUM(P194:P200)</f>
        <v>0</v>
      </c>
      <c r="Q193" s="205"/>
      <c r="R193" s="206">
        <f>SUM(R194:R200)</f>
        <v>0</v>
      </c>
      <c r="S193" s="205"/>
      <c r="T193" s="207">
        <f>SUM(T194:T200)</f>
        <v>1.3919999999999999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8" t="s">
        <v>81</v>
      </c>
      <c r="AT193" s="209" t="s">
        <v>72</v>
      </c>
      <c r="AU193" s="209" t="s">
        <v>81</v>
      </c>
      <c r="AY193" s="208" t="s">
        <v>121</v>
      </c>
      <c r="BK193" s="210">
        <f>SUM(BK194:BK200)</f>
        <v>0</v>
      </c>
    </row>
    <row r="194" s="2" customFormat="1" ht="16.5" customHeight="1">
      <c r="A194" s="38"/>
      <c r="B194" s="39"/>
      <c r="C194" s="211" t="s">
        <v>310</v>
      </c>
      <c r="D194" s="211" t="s">
        <v>122</v>
      </c>
      <c r="E194" s="212" t="s">
        <v>311</v>
      </c>
      <c r="F194" s="213" t="s">
        <v>312</v>
      </c>
      <c r="G194" s="214" t="s">
        <v>232</v>
      </c>
      <c r="H194" s="215">
        <v>321</v>
      </c>
      <c r="I194" s="216"/>
      <c r="J194" s="217">
        <f>ROUND(I194*H194,2)</f>
        <v>0</v>
      </c>
      <c r="K194" s="218"/>
      <c r="L194" s="44"/>
      <c r="M194" s="219" t="s">
        <v>1</v>
      </c>
      <c r="N194" s="220" t="s">
        <v>38</v>
      </c>
      <c r="O194" s="91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120</v>
      </c>
      <c r="AT194" s="223" t="s">
        <v>122</v>
      </c>
      <c r="AU194" s="223" t="s">
        <v>83</v>
      </c>
      <c r="AY194" s="17" t="s">
        <v>121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120</v>
      </c>
      <c r="BM194" s="223" t="s">
        <v>313</v>
      </c>
    </row>
    <row r="195" s="2" customFormat="1" ht="16.5" customHeight="1">
      <c r="A195" s="38"/>
      <c r="B195" s="39"/>
      <c r="C195" s="211" t="s">
        <v>314</v>
      </c>
      <c r="D195" s="211" t="s">
        <v>122</v>
      </c>
      <c r="E195" s="212" t="s">
        <v>315</v>
      </c>
      <c r="F195" s="213" t="s">
        <v>316</v>
      </c>
      <c r="G195" s="214" t="s">
        <v>194</v>
      </c>
      <c r="H195" s="215">
        <v>14</v>
      </c>
      <c r="I195" s="216"/>
      <c r="J195" s="217">
        <f>ROUND(I195*H195,2)</f>
        <v>0</v>
      </c>
      <c r="K195" s="218"/>
      <c r="L195" s="44"/>
      <c r="M195" s="219" t="s">
        <v>1</v>
      </c>
      <c r="N195" s="220" t="s">
        <v>38</v>
      </c>
      <c r="O195" s="91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120</v>
      </c>
      <c r="AT195" s="223" t="s">
        <v>122</v>
      </c>
      <c r="AU195" s="223" t="s">
        <v>83</v>
      </c>
      <c r="AY195" s="17" t="s">
        <v>121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120</v>
      </c>
      <c r="BM195" s="223" t="s">
        <v>317</v>
      </c>
    </row>
    <row r="196" s="2" customFormat="1" ht="21.75" customHeight="1">
      <c r="A196" s="38"/>
      <c r="B196" s="39"/>
      <c r="C196" s="211" t="s">
        <v>318</v>
      </c>
      <c r="D196" s="211" t="s">
        <v>122</v>
      </c>
      <c r="E196" s="212" t="s">
        <v>319</v>
      </c>
      <c r="F196" s="213" t="s">
        <v>320</v>
      </c>
      <c r="G196" s="214" t="s">
        <v>194</v>
      </c>
      <c r="H196" s="215">
        <v>5</v>
      </c>
      <c r="I196" s="216"/>
      <c r="J196" s="217">
        <f>ROUND(I196*H196,2)</f>
        <v>0</v>
      </c>
      <c r="K196" s="218"/>
      <c r="L196" s="44"/>
      <c r="M196" s="219" t="s">
        <v>1</v>
      </c>
      <c r="N196" s="220" t="s">
        <v>38</v>
      </c>
      <c r="O196" s="91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120</v>
      </c>
      <c r="AT196" s="223" t="s">
        <v>122</v>
      </c>
      <c r="AU196" s="223" t="s">
        <v>83</v>
      </c>
      <c r="AY196" s="17" t="s">
        <v>121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120</v>
      </c>
      <c r="BM196" s="223" t="s">
        <v>321</v>
      </c>
    </row>
    <row r="197" s="2" customFormat="1" ht="16.5" customHeight="1">
      <c r="A197" s="38"/>
      <c r="B197" s="39"/>
      <c r="C197" s="211" t="s">
        <v>322</v>
      </c>
      <c r="D197" s="211" t="s">
        <v>122</v>
      </c>
      <c r="E197" s="212" t="s">
        <v>323</v>
      </c>
      <c r="F197" s="213" t="s">
        <v>324</v>
      </c>
      <c r="G197" s="214" t="s">
        <v>194</v>
      </c>
      <c r="H197" s="215">
        <v>16</v>
      </c>
      <c r="I197" s="216"/>
      <c r="J197" s="217">
        <f>ROUND(I197*H197,2)</f>
        <v>0</v>
      </c>
      <c r="K197" s="218"/>
      <c r="L197" s="44"/>
      <c r="M197" s="219" t="s">
        <v>1</v>
      </c>
      <c r="N197" s="220" t="s">
        <v>38</v>
      </c>
      <c r="O197" s="91"/>
      <c r="P197" s="221">
        <f>O197*H197</f>
        <v>0</v>
      </c>
      <c r="Q197" s="221">
        <v>0</v>
      </c>
      <c r="R197" s="221">
        <f>Q197*H197</f>
        <v>0</v>
      </c>
      <c r="S197" s="221">
        <v>0.086999999999999994</v>
      </c>
      <c r="T197" s="222">
        <f>S197*H197</f>
        <v>1.3919999999999999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120</v>
      </c>
      <c r="AT197" s="223" t="s">
        <v>122</v>
      </c>
      <c r="AU197" s="223" t="s">
        <v>83</v>
      </c>
      <c r="AY197" s="17" t="s">
        <v>121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120</v>
      </c>
      <c r="BM197" s="223" t="s">
        <v>325</v>
      </c>
    </row>
    <row r="198" s="13" customFormat="1">
      <c r="A198" s="13"/>
      <c r="B198" s="238"/>
      <c r="C198" s="239"/>
      <c r="D198" s="240" t="s">
        <v>186</v>
      </c>
      <c r="E198" s="241" t="s">
        <v>1</v>
      </c>
      <c r="F198" s="242" t="s">
        <v>326</v>
      </c>
      <c r="G198" s="239"/>
      <c r="H198" s="243">
        <v>9</v>
      </c>
      <c r="I198" s="244"/>
      <c r="J198" s="239"/>
      <c r="K198" s="239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186</v>
      </c>
      <c r="AU198" s="249" t="s">
        <v>83</v>
      </c>
      <c r="AV198" s="13" t="s">
        <v>83</v>
      </c>
      <c r="AW198" s="13" t="s">
        <v>30</v>
      </c>
      <c r="AX198" s="13" t="s">
        <v>73</v>
      </c>
      <c r="AY198" s="249" t="s">
        <v>121</v>
      </c>
    </row>
    <row r="199" s="13" customFormat="1">
      <c r="A199" s="13"/>
      <c r="B199" s="238"/>
      <c r="C199" s="239"/>
      <c r="D199" s="240" t="s">
        <v>186</v>
      </c>
      <c r="E199" s="241" t="s">
        <v>1</v>
      </c>
      <c r="F199" s="242" t="s">
        <v>327</v>
      </c>
      <c r="G199" s="239"/>
      <c r="H199" s="243">
        <v>7</v>
      </c>
      <c r="I199" s="244"/>
      <c r="J199" s="239"/>
      <c r="K199" s="239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186</v>
      </c>
      <c r="AU199" s="249" t="s">
        <v>83</v>
      </c>
      <c r="AV199" s="13" t="s">
        <v>83</v>
      </c>
      <c r="AW199" s="13" t="s">
        <v>30</v>
      </c>
      <c r="AX199" s="13" t="s">
        <v>73</v>
      </c>
      <c r="AY199" s="249" t="s">
        <v>121</v>
      </c>
    </row>
    <row r="200" s="15" customFormat="1">
      <c r="A200" s="15"/>
      <c r="B200" s="260"/>
      <c r="C200" s="261"/>
      <c r="D200" s="240" t="s">
        <v>186</v>
      </c>
      <c r="E200" s="262" t="s">
        <v>1</v>
      </c>
      <c r="F200" s="263" t="s">
        <v>191</v>
      </c>
      <c r="G200" s="261"/>
      <c r="H200" s="264">
        <v>16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0" t="s">
        <v>186</v>
      </c>
      <c r="AU200" s="270" t="s">
        <v>83</v>
      </c>
      <c r="AV200" s="15" t="s">
        <v>120</v>
      </c>
      <c r="AW200" s="15" t="s">
        <v>30</v>
      </c>
      <c r="AX200" s="15" t="s">
        <v>81</v>
      </c>
      <c r="AY200" s="270" t="s">
        <v>121</v>
      </c>
    </row>
    <row r="201" s="11" customFormat="1" ht="22.8" customHeight="1">
      <c r="A201" s="11"/>
      <c r="B201" s="197"/>
      <c r="C201" s="198"/>
      <c r="D201" s="199" t="s">
        <v>72</v>
      </c>
      <c r="E201" s="236" t="s">
        <v>328</v>
      </c>
      <c r="F201" s="236" t="s">
        <v>329</v>
      </c>
      <c r="G201" s="198"/>
      <c r="H201" s="198"/>
      <c r="I201" s="201"/>
      <c r="J201" s="237">
        <f>BK201</f>
        <v>0</v>
      </c>
      <c r="K201" s="198"/>
      <c r="L201" s="203"/>
      <c r="M201" s="204"/>
      <c r="N201" s="205"/>
      <c r="O201" s="205"/>
      <c r="P201" s="206">
        <f>SUM(P202:P215)</f>
        <v>0</v>
      </c>
      <c r="Q201" s="205"/>
      <c r="R201" s="206">
        <f>SUM(R202:R215)</f>
        <v>0</v>
      </c>
      <c r="S201" s="205"/>
      <c r="T201" s="207">
        <f>SUM(T202:T215)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08" t="s">
        <v>81</v>
      </c>
      <c r="AT201" s="209" t="s">
        <v>72</v>
      </c>
      <c r="AU201" s="209" t="s">
        <v>81</v>
      </c>
      <c r="AY201" s="208" t="s">
        <v>121</v>
      </c>
      <c r="BK201" s="210">
        <f>SUM(BK202:BK215)</f>
        <v>0</v>
      </c>
    </row>
    <row r="202" s="2" customFormat="1" ht="24.15" customHeight="1">
      <c r="A202" s="38"/>
      <c r="B202" s="39"/>
      <c r="C202" s="211" t="s">
        <v>330</v>
      </c>
      <c r="D202" s="211" t="s">
        <v>122</v>
      </c>
      <c r="E202" s="212" t="s">
        <v>331</v>
      </c>
      <c r="F202" s="213" t="s">
        <v>332</v>
      </c>
      <c r="G202" s="214" t="s">
        <v>333</v>
      </c>
      <c r="H202" s="215">
        <v>-0.33000000000000002</v>
      </c>
      <c r="I202" s="216"/>
      <c r="J202" s="217">
        <f>ROUND(I202*H202,2)</f>
        <v>0</v>
      </c>
      <c r="K202" s="218"/>
      <c r="L202" s="44"/>
      <c r="M202" s="219" t="s">
        <v>1</v>
      </c>
      <c r="N202" s="220" t="s">
        <v>38</v>
      </c>
      <c r="O202" s="91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120</v>
      </c>
      <c r="AT202" s="223" t="s">
        <v>122</v>
      </c>
      <c r="AU202" s="223" t="s">
        <v>83</v>
      </c>
      <c r="AY202" s="17" t="s">
        <v>121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120</v>
      </c>
      <c r="BM202" s="223" t="s">
        <v>334</v>
      </c>
    </row>
    <row r="203" s="2" customFormat="1" ht="16.5" customHeight="1">
      <c r="A203" s="38"/>
      <c r="B203" s="39"/>
      <c r="C203" s="211" t="s">
        <v>335</v>
      </c>
      <c r="D203" s="211" t="s">
        <v>122</v>
      </c>
      <c r="E203" s="212" t="s">
        <v>336</v>
      </c>
      <c r="F203" s="213" t="s">
        <v>337</v>
      </c>
      <c r="G203" s="214" t="s">
        <v>333</v>
      </c>
      <c r="H203" s="215">
        <v>2</v>
      </c>
      <c r="I203" s="216"/>
      <c r="J203" s="217">
        <f>ROUND(I203*H203,2)</f>
        <v>0</v>
      </c>
      <c r="K203" s="218"/>
      <c r="L203" s="44"/>
      <c r="M203" s="219" t="s">
        <v>1</v>
      </c>
      <c r="N203" s="220" t="s">
        <v>38</v>
      </c>
      <c r="O203" s="91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120</v>
      </c>
      <c r="AT203" s="223" t="s">
        <v>122</v>
      </c>
      <c r="AU203" s="223" t="s">
        <v>83</v>
      </c>
      <c r="AY203" s="17" t="s">
        <v>121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120</v>
      </c>
      <c r="BM203" s="223" t="s">
        <v>338</v>
      </c>
    </row>
    <row r="204" s="2" customFormat="1" ht="24.15" customHeight="1">
      <c r="A204" s="38"/>
      <c r="B204" s="39"/>
      <c r="C204" s="211" t="s">
        <v>339</v>
      </c>
      <c r="D204" s="211" t="s">
        <v>122</v>
      </c>
      <c r="E204" s="212" t="s">
        <v>340</v>
      </c>
      <c r="F204" s="213" t="s">
        <v>341</v>
      </c>
      <c r="G204" s="214" t="s">
        <v>333</v>
      </c>
      <c r="H204" s="215">
        <v>228.66800000000001</v>
      </c>
      <c r="I204" s="216"/>
      <c r="J204" s="217">
        <f>ROUND(I204*H204,2)</f>
        <v>0</v>
      </c>
      <c r="K204" s="218"/>
      <c r="L204" s="44"/>
      <c r="M204" s="219" t="s">
        <v>1</v>
      </c>
      <c r="N204" s="220" t="s">
        <v>38</v>
      </c>
      <c r="O204" s="91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120</v>
      </c>
      <c r="AT204" s="223" t="s">
        <v>122</v>
      </c>
      <c r="AU204" s="223" t="s">
        <v>83</v>
      </c>
      <c r="AY204" s="17" t="s">
        <v>121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120</v>
      </c>
      <c r="BM204" s="223" t="s">
        <v>342</v>
      </c>
    </row>
    <row r="205" s="2" customFormat="1" ht="24.15" customHeight="1">
      <c r="A205" s="38"/>
      <c r="B205" s="39"/>
      <c r="C205" s="211" t="s">
        <v>343</v>
      </c>
      <c r="D205" s="211" t="s">
        <v>122</v>
      </c>
      <c r="E205" s="212" t="s">
        <v>344</v>
      </c>
      <c r="F205" s="213" t="s">
        <v>345</v>
      </c>
      <c r="G205" s="214" t="s">
        <v>333</v>
      </c>
      <c r="H205" s="215">
        <v>609.13699999999994</v>
      </c>
      <c r="I205" s="216"/>
      <c r="J205" s="217">
        <f>ROUND(I205*H205,2)</f>
        <v>0</v>
      </c>
      <c r="K205" s="218"/>
      <c r="L205" s="44"/>
      <c r="M205" s="219" t="s">
        <v>1</v>
      </c>
      <c r="N205" s="220" t="s">
        <v>38</v>
      </c>
      <c r="O205" s="91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120</v>
      </c>
      <c r="AT205" s="223" t="s">
        <v>122</v>
      </c>
      <c r="AU205" s="223" t="s">
        <v>83</v>
      </c>
      <c r="AY205" s="17" t="s">
        <v>121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120</v>
      </c>
      <c r="BM205" s="223" t="s">
        <v>346</v>
      </c>
    </row>
    <row r="206" s="2" customFormat="1" ht="21.75" customHeight="1">
      <c r="A206" s="38"/>
      <c r="B206" s="39"/>
      <c r="C206" s="211" t="s">
        <v>347</v>
      </c>
      <c r="D206" s="211" t="s">
        <v>122</v>
      </c>
      <c r="E206" s="212" t="s">
        <v>348</v>
      </c>
      <c r="F206" s="213" t="s">
        <v>349</v>
      </c>
      <c r="G206" s="214" t="s">
        <v>333</v>
      </c>
      <c r="H206" s="215">
        <v>609.13699999999994</v>
      </c>
      <c r="I206" s="216"/>
      <c r="J206" s="217">
        <f>ROUND(I206*H206,2)</f>
        <v>0</v>
      </c>
      <c r="K206" s="218"/>
      <c r="L206" s="44"/>
      <c r="M206" s="219" t="s">
        <v>1</v>
      </c>
      <c r="N206" s="220" t="s">
        <v>38</v>
      </c>
      <c r="O206" s="91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120</v>
      </c>
      <c r="AT206" s="223" t="s">
        <v>122</v>
      </c>
      <c r="AU206" s="223" t="s">
        <v>83</v>
      </c>
      <c r="AY206" s="17" t="s">
        <v>121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120</v>
      </c>
      <c r="BM206" s="223" t="s">
        <v>350</v>
      </c>
    </row>
    <row r="207" s="2" customFormat="1" ht="24.15" customHeight="1">
      <c r="A207" s="38"/>
      <c r="B207" s="39"/>
      <c r="C207" s="211" t="s">
        <v>351</v>
      </c>
      <c r="D207" s="211" t="s">
        <v>122</v>
      </c>
      <c r="E207" s="212" t="s">
        <v>352</v>
      </c>
      <c r="F207" s="213" t="s">
        <v>353</v>
      </c>
      <c r="G207" s="214" t="s">
        <v>333</v>
      </c>
      <c r="H207" s="215">
        <v>5482.2330000000002</v>
      </c>
      <c r="I207" s="216"/>
      <c r="J207" s="217">
        <f>ROUND(I207*H207,2)</f>
        <v>0</v>
      </c>
      <c r="K207" s="218"/>
      <c r="L207" s="44"/>
      <c r="M207" s="219" t="s">
        <v>1</v>
      </c>
      <c r="N207" s="220" t="s">
        <v>38</v>
      </c>
      <c r="O207" s="91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120</v>
      </c>
      <c r="AT207" s="223" t="s">
        <v>122</v>
      </c>
      <c r="AU207" s="223" t="s">
        <v>83</v>
      </c>
      <c r="AY207" s="17" t="s">
        <v>121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120</v>
      </c>
      <c r="BM207" s="223" t="s">
        <v>354</v>
      </c>
    </row>
    <row r="208" s="13" customFormat="1">
      <c r="A208" s="13"/>
      <c r="B208" s="238"/>
      <c r="C208" s="239"/>
      <c r="D208" s="240" t="s">
        <v>186</v>
      </c>
      <c r="E208" s="239"/>
      <c r="F208" s="242" t="s">
        <v>355</v>
      </c>
      <c r="G208" s="239"/>
      <c r="H208" s="243">
        <v>5482.2330000000002</v>
      </c>
      <c r="I208" s="244"/>
      <c r="J208" s="239"/>
      <c r="K208" s="239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186</v>
      </c>
      <c r="AU208" s="249" t="s">
        <v>83</v>
      </c>
      <c r="AV208" s="13" t="s">
        <v>83</v>
      </c>
      <c r="AW208" s="13" t="s">
        <v>4</v>
      </c>
      <c r="AX208" s="13" t="s">
        <v>81</v>
      </c>
      <c r="AY208" s="249" t="s">
        <v>121</v>
      </c>
    </row>
    <row r="209" s="2" customFormat="1" ht="16.5" customHeight="1">
      <c r="A209" s="38"/>
      <c r="B209" s="39"/>
      <c r="C209" s="211" t="s">
        <v>356</v>
      </c>
      <c r="D209" s="211" t="s">
        <v>122</v>
      </c>
      <c r="E209" s="212" t="s">
        <v>357</v>
      </c>
      <c r="F209" s="213" t="s">
        <v>358</v>
      </c>
      <c r="G209" s="214" t="s">
        <v>333</v>
      </c>
      <c r="H209" s="215">
        <v>228.66800000000001</v>
      </c>
      <c r="I209" s="216"/>
      <c r="J209" s="217">
        <f>ROUND(I209*H209,2)</f>
        <v>0</v>
      </c>
      <c r="K209" s="218"/>
      <c r="L209" s="44"/>
      <c r="M209" s="219" t="s">
        <v>1</v>
      </c>
      <c r="N209" s="220" t="s">
        <v>38</v>
      </c>
      <c r="O209" s="91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120</v>
      </c>
      <c r="AT209" s="223" t="s">
        <v>122</v>
      </c>
      <c r="AU209" s="223" t="s">
        <v>83</v>
      </c>
      <c r="AY209" s="17" t="s">
        <v>121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120</v>
      </c>
      <c r="BM209" s="223" t="s">
        <v>359</v>
      </c>
    </row>
    <row r="210" s="2" customFormat="1" ht="24.15" customHeight="1">
      <c r="A210" s="38"/>
      <c r="B210" s="39"/>
      <c r="C210" s="211" t="s">
        <v>360</v>
      </c>
      <c r="D210" s="211" t="s">
        <v>122</v>
      </c>
      <c r="E210" s="212" t="s">
        <v>361</v>
      </c>
      <c r="F210" s="213" t="s">
        <v>362</v>
      </c>
      <c r="G210" s="214" t="s">
        <v>333</v>
      </c>
      <c r="H210" s="215">
        <v>2058.0120000000002</v>
      </c>
      <c r="I210" s="216"/>
      <c r="J210" s="217">
        <f>ROUND(I210*H210,2)</f>
        <v>0</v>
      </c>
      <c r="K210" s="218"/>
      <c r="L210" s="44"/>
      <c r="M210" s="219" t="s">
        <v>1</v>
      </c>
      <c r="N210" s="220" t="s">
        <v>38</v>
      </c>
      <c r="O210" s="91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120</v>
      </c>
      <c r="AT210" s="223" t="s">
        <v>122</v>
      </c>
      <c r="AU210" s="223" t="s">
        <v>83</v>
      </c>
      <c r="AY210" s="17" t="s">
        <v>121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81</v>
      </c>
      <c r="BK210" s="224">
        <f>ROUND(I210*H210,2)</f>
        <v>0</v>
      </c>
      <c r="BL210" s="17" t="s">
        <v>120</v>
      </c>
      <c r="BM210" s="223" t="s">
        <v>363</v>
      </c>
    </row>
    <row r="211" s="13" customFormat="1">
      <c r="A211" s="13"/>
      <c r="B211" s="238"/>
      <c r="C211" s="239"/>
      <c r="D211" s="240" t="s">
        <v>186</v>
      </c>
      <c r="E211" s="239"/>
      <c r="F211" s="242" t="s">
        <v>364</v>
      </c>
      <c r="G211" s="239"/>
      <c r="H211" s="243">
        <v>2058.0120000000002</v>
      </c>
      <c r="I211" s="244"/>
      <c r="J211" s="239"/>
      <c r="K211" s="239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186</v>
      </c>
      <c r="AU211" s="249" t="s">
        <v>83</v>
      </c>
      <c r="AV211" s="13" t="s">
        <v>83</v>
      </c>
      <c r="AW211" s="13" t="s">
        <v>4</v>
      </c>
      <c r="AX211" s="13" t="s">
        <v>81</v>
      </c>
      <c r="AY211" s="249" t="s">
        <v>121</v>
      </c>
    </row>
    <row r="212" s="2" customFormat="1" ht="24.15" customHeight="1">
      <c r="A212" s="38"/>
      <c r="B212" s="39"/>
      <c r="C212" s="211" t="s">
        <v>365</v>
      </c>
      <c r="D212" s="211" t="s">
        <v>122</v>
      </c>
      <c r="E212" s="212" t="s">
        <v>366</v>
      </c>
      <c r="F212" s="213" t="s">
        <v>367</v>
      </c>
      <c r="G212" s="214" t="s">
        <v>333</v>
      </c>
      <c r="H212" s="215">
        <v>609.13699999999994</v>
      </c>
      <c r="I212" s="216"/>
      <c r="J212" s="217">
        <f>ROUND(I212*H212,2)</f>
        <v>0</v>
      </c>
      <c r="K212" s="218"/>
      <c r="L212" s="44"/>
      <c r="M212" s="219" t="s">
        <v>1</v>
      </c>
      <c r="N212" s="220" t="s">
        <v>38</v>
      </c>
      <c r="O212" s="91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120</v>
      </c>
      <c r="AT212" s="223" t="s">
        <v>122</v>
      </c>
      <c r="AU212" s="223" t="s">
        <v>83</v>
      </c>
      <c r="AY212" s="17" t="s">
        <v>121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120</v>
      </c>
      <c r="BM212" s="223" t="s">
        <v>368</v>
      </c>
    </row>
    <row r="213" s="2" customFormat="1" ht="24.15" customHeight="1">
      <c r="A213" s="38"/>
      <c r="B213" s="39"/>
      <c r="C213" s="211" t="s">
        <v>369</v>
      </c>
      <c r="D213" s="211" t="s">
        <v>122</v>
      </c>
      <c r="E213" s="212" t="s">
        <v>370</v>
      </c>
      <c r="F213" s="213" t="s">
        <v>371</v>
      </c>
      <c r="G213" s="214" t="s">
        <v>333</v>
      </c>
      <c r="H213" s="215">
        <v>228.66800000000001</v>
      </c>
      <c r="I213" s="216"/>
      <c r="J213" s="217">
        <f>ROUND(I213*H213,2)</f>
        <v>0</v>
      </c>
      <c r="K213" s="218"/>
      <c r="L213" s="44"/>
      <c r="M213" s="219" t="s">
        <v>1</v>
      </c>
      <c r="N213" s="220" t="s">
        <v>38</v>
      </c>
      <c r="O213" s="91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120</v>
      </c>
      <c r="AT213" s="223" t="s">
        <v>122</v>
      </c>
      <c r="AU213" s="223" t="s">
        <v>83</v>
      </c>
      <c r="AY213" s="17" t="s">
        <v>121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120</v>
      </c>
      <c r="BM213" s="223" t="s">
        <v>372</v>
      </c>
    </row>
    <row r="214" s="2" customFormat="1" ht="33" customHeight="1">
      <c r="A214" s="38"/>
      <c r="B214" s="39"/>
      <c r="C214" s="211" t="s">
        <v>373</v>
      </c>
      <c r="D214" s="211" t="s">
        <v>122</v>
      </c>
      <c r="E214" s="212" t="s">
        <v>374</v>
      </c>
      <c r="F214" s="213" t="s">
        <v>375</v>
      </c>
      <c r="G214" s="214" t="s">
        <v>333</v>
      </c>
      <c r="H214" s="215">
        <v>133.29499999999999</v>
      </c>
      <c r="I214" s="216"/>
      <c r="J214" s="217">
        <f>ROUND(I214*H214,2)</f>
        <v>0</v>
      </c>
      <c r="K214" s="218"/>
      <c r="L214" s="44"/>
      <c r="M214" s="219" t="s">
        <v>1</v>
      </c>
      <c r="N214" s="220" t="s">
        <v>38</v>
      </c>
      <c r="O214" s="91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120</v>
      </c>
      <c r="AT214" s="223" t="s">
        <v>122</v>
      </c>
      <c r="AU214" s="223" t="s">
        <v>83</v>
      </c>
      <c r="AY214" s="17" t="s">
        <v>121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81</v>
      </c>
      <c r="BK214" s="224">
        <f>ROUND(I214*H214,2)</f>
        <v>0</v>
      </c>
      <c r="BL214" s="17" t="s">
        <v>120</v>
      </c>
      <c r="BM214" s="223" t="s">
        <v>376</v>
      </c>
    </row>
    <row r="215" s="2" customFormat="1" ht="24.15" customHeight="1">
      <c r="A215" s="38"/>
      <c r="B215" s="39"/>
      <c r="C215" s="211" t="s">
        <v>377</v>
      </c>
      <c r="D215" s="211" t="s">
        <v>122</v>
      </c>
      <c r="E215" s="212" t="s">
        <v>378</v>
      </c>
      <c r="F215" s="213" t="s">
        <v>379</v>
      </c>
      <c r="G215" s="214" t="s">
        <v>333</v>
      </c>
      <c r="H215" s="215">
        <v>704.50999999999999</v>
      </c>
      <c r="I215" s="216"/>
      <c r="J215" s="217">
        <f>ROUND(I215*H215,2)</f>
        <v>0</v>
      </c>
      <c r="K215" s="218"/>
      <c r="L215" s="44"/>
      <c r="M215" s="219" t="s">
        <v>1</v>
      </c>
      <c r="N215" s="220" t="s">
        <v>38</v>
      </c>
      <c r="O215" s="91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120</v>
      </c>
      <c r="AT215" s="223" t="s">
        <v>122</v>
      </c>
      <c r="AU215" s="223" t="s">
        <v>83</v>
      </c>
      <c r="AY215" s="17" t="s">
        <v>121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120</v>
      </c>
      <c r="BM215" s="223" t="s">
        <v>380</v>
      </c>
    </row>
    <row r="216" s="11" customFormat="1" ht="22.8" customHeight="1">
      <c r="A216" s="11"/>
      <c r="B216" s="197"/>
      <c r="C216" s="198"/>
      <c r="D216" s="199" t="s">
        <v>72</v>
      </c>
      <c r="E216" s="236" t="s">
        <v>381</v>
      </c>
      <c r="F216" s="236" t="s">
        <v>382</v>
      </c>
      <c r="G216" s="198"/>
      <c r="H216" s="198"/>
      <c r="I216" s="201"/>
      <c r="J216" s="237">
        <f>BK216</f>
        <v>0</v>
      </c>
      <c r="K216" s="198"/>
      <c r="L216" s="203"/>
      <c r="M216" s="204"/>
      <c r="N216" s="205"/>
      <c r="O216" s="205"/>
      <c r="P216" s="206">
        <f>P217</f>
        <v>0</v>
      </c>
      <c r="Q216" s="205"/>
      <c r="R216" s="206">
        <f>R217</f>
        <v>0</v>
      </c>
      <c r="S216" s="205"/>
      <c r="T216" s="207">
        <f>T217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208" t="s">
        <v>81</v>
      </c>
      <c r="AT216" s="209" t="s">
        <v>72</v>
      </c>
      <c r="AU216" s="209" t="s">
        <v>81</v>
      </c>
      <c r="AY216" s="208" t="s">
        <v>121</v>
      </c>
      <c r="BK216" s="210">
        <f>BK217</f>
        <v>0</v>
      </c>
    </row>
    <row r="217" s="2" customFormat="1" ht="24.15" customHeight="1">
      <c r="A217" s="38"/>
      <c r="B217" s="39"/>
      <c r="C217" s="211" t="s">
        <v>383</v>
      </c>
      <c r="D217" s="211" t="s">
        <v>122</v>
      </c>
      <c r="E217" s="212" t="s">
        <v>384</v>
      </c>
      <c r="F217" s="213" t="s">
        <v>385</v>
      </c>
      <c r="G217" s="214" t="s">
        <v>333</v>
      </c>
      <c r="H217" s="215">
        <v>4.3799999999999999</v>
      </c>
      <c r="I217" s="216"/>
      <c r="J217" s="217">
        <f>ROUND(I217*H217,2)</f>
        <v>0</v>
      </c>
      <c r="K217" s="218"/>
      <c r="L217" s="44"/>
      <c r="M217" s="219" t="s">
        <v>1</v>
      </c>
      <c r="N217" s="220" t="s">
        <v>38</v>
      </c>
      <c r="O217" s="91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120</v>
      </c>
      <c r="AT217" s="223" t="s">
        <v>122</v>
      </c>
      <c r="AU217" s="223" t="s">
        <v>83</v>
      </c>
      <c r="AY217" s="17" t="s">
        <v>121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120</v>
      </c>
      <c r="BM217" s="223" t="s">
        <v>386</v>
      </c>
    </row>
    <row r="218" s="11" customFormat="1" ht="25.92" customHeight="1">
      <c r="A218" s="11"/>
      <c r="B218" s="197"/>
      <c r="C218" s="198"/>
      <c r="D218" s="199" t="s">
        <v>72</v>
      </c>
      <c r="E218" s="200" t="s">
        <v>387</v>
      </c>
      <c r="F218" s="200" t="s">
        <v>388</v>
      </c>
      <c r="G218" s="198"/>
      <c r="H218" s="198"/>
      <c r="I218" s="201"/>
      <c r="J218" s="202">
        <f>BK218</f>
        <v>0</v>
      </c>
      <c r="K218" s="198"/>
      <c r="L218" s="203"/>
      <c r="M218" s="204"/>
      <c r="N218" s="205"/>
      <c r="O218" s="205"/>
      <c r="P218" s="206">
        <f>P219</f>
        <v>0</v>
      </c>
      <c r="Q218" s="205"/>
      <c r="R218" s="206">
        <f>R219</f>
        <v>0</v>
      </c>
      <c r="S218" s="205"/>
      <c r="T218" s="207">
        <f>T219</f>
        <v>0.38500000000000001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08" t="s">
        <v>83</v>
      </c>
      <c r="AT218" s="209" t="s">
        <v>72</v>
      </c>
      <c r="AU218" s="209" t="s">
        <v>73</v>
      </c>
      <c r="AY218" s="208" t="s">
        <v>121</v>
      </c>
      <c r="BK218" s="210">
        <f>BK219</f>
        <v>0</v>
      </c>
    </row>
    <row r="219" s="11" customFormat="1" ht="22.8" customHeight="1">
      <c r="A219" s="11"/>
      <c r="B219" s="197"/>
      <c r="C219" s="198"/>
      <c r="D219" s="199" t="s">
        <v>72</v>
      </c>
      <c r="E219" s="236" t="s">
        <v>389</v>
      </c>
      <c r="F219" s="236" t="s">
        <v>390</v>
      </c>
      <c r="G219" s="198"/>
      <c r="H219" s="198"/>
      <c r="I219" s="201"/>
      <c r="J219" s="237">
        <f>BK219</f>
        <v>0</v>
      </c>
      <c r="K219" s="198"/>
      <c r="L219" s="203"/>
      <c r="M219" s="204"/>
      <c r="N219" s="205"/>
      <c r="O219" s="205"/>
      <c r="P219" s="206">
        <f>SUM(P220:P227)</f>
        <v>0</v>
      </c>
      <c r="Q219" s="205"/>
      <c r="R219" s="206">
        <f>SUM(R220:R227)</f>
        <v>0</v>
      </c>
      <c r="S219" s="205"/>
      <c r="T219" s="207">
        <f>SUM(T220:T227)</f>
        <v>0.38500000000000001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R219" s="208" t="s">
        <v>83</v>
      </c>
      <c r="AT219" s="209" t="s">
        <v>72</v>
      </c>
      <c r="AU219" s="209" t="s">
        <v>81</v>
      </c>
      <c r="AY219" s="208" t="s">
        <v>121</v>
      </c>
      <c r="BK219" s="210">
        <f>SUM(BK220:BK227)</f>
        <v>0</v>
      </c>
    </row>
    <row r="220" s="2" customFormat="1" ht="24.15" customHeight="1">
      <c r="A220" s="38"/>
      <c r="B220" s="39"/>
      <c r="C220" s="211" t="s">
        <v>391</v>
      </c>
      <c r="D220" s="211" t="s">
        <v>122</v>
      </c>
      <c r="E220" s="212" t="s">
        <v>392</v>
      </c>
      <c r="F220" s="213" t="s">
        <v>393</v>
      </c>
      <c r="G220" s="214" t="s">
        <v>232</v>
      </c>
      <c r="H220" s="215">
        <v>364</v>
      </c>
      <c r="I220" s="216"/>
      <c r="J220" s="217">
        <f>ROUND(I220*H220,2)</f>
        <v>0</v>
      </c>
      <c r="K220" s="218"/>
      <c r="L220" s="44"/>
      <c r="M220" s="219" t="s">
        <v>1</v>
      </c>
      <c r="N220" s="220" t="s">
        <v>38</v>
      </c>
      <c r="O220" s="91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252</v>
      </c>
      <c r="AT220" s="223" t="s">
        <v>122</v>
      </c>
      <c r="AU220" s="223" t="s">
        <v>83</v>
      </c>
      <c r="AY220" s="17" t="s">
        <v>121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252</v>
      </c>
      <c r="BM220" s="223" t="s">
        <v>394</v>
      </c>
    </row>
    <row r="221" s="13" customFormat="1">
      <c r="A221" s="13"/>
      <c r="B221" s="238"/>
      <c r="C221" s="239"/>
      <c r="D221" s="240" t="s">
        <v>186</v>
      </c>
      <c r="E221" s="241" t="s">
        <v>1</v>
      </c>
      <c r="F221" s="242" t="s">
        <v>395</v>
      </c>
      <c r="G221" s="239"/>
      <c r="H221" s="243">
        <v>364</v>
      </c>
      <c r="I221" s="244"/>
      <c r="J221" s="239"/>
      <c r="K221" s="239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186</v>
      </c>
      <c r="AU221" s="249" t="s">
        <v>83</v>
      </c>
      <c r="AV221" s="13" t="s">
        <v>83</v>
      </c>
      <c r="AW221" s="13" t="s">
        <v>30</v>
      </c>
      <c r="AX221" s="13" t="s">
        <v>81</v>
      </c>
      <c r="AY221" s="249" t="s">
        <v>121</v>
      </c>
    </row>
    <row r="222" s="14" customFormat="1">
      <c r="A222" s="14"/>
      <c r="B222" s="250"/>
      <c r="C222" s="251"/>
      <c r="D222" s="240" t="s">
        <v>186</v>
      </c>
      <c r="E222" s="252" t="s">
        <v>1</v>
      </c>
      <c r="F222" s="253" t="s">
        <v>396</v>
      </c>
      <c r="G222" s="251"/>
      <c r="H222" s="252" t="s">
        <v>1</v>
      </c>
      <c r="I222" s="254"/>
      <c r="J222" s="251"/>
      <c r="K222" s="251"/>
      <c r="L222" s="255"/>
      <c r="M222" s="256"/>
      <c r="N222" s="257"/>
      <c r="O222" s="257"/>
      <c r="P222" s="257"/>
      <c r="Q222" s="257"/>
      <c r="R222" s="257"/>
      <c r="S222" s="257"/>
      <c r="T222" s="25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9" t="s">
        <v>186</v>
      </c>
      <c r="AU222" s="259" t="s">
        <v>83</v>
      </c>
      <c r="AV222" s="14" t="s">
        <v>81</v>
      </c>
      <c r="AW222" s="14" t="s">
        <v>30</v>
      </c>
      <c r="AX222" s="14" t="s">
        <v>73</v>
      </c>
      <c r="AY222" s="259" t="s">
        <v>121</v>
      </c>
    </row>
    <row r="223" s="14" customFormat="1">
      <c r="A223" s="14"/>
      <c r="B223" s="250"/>
      <c r="C223" s="251"/>
      <c r="D223" s="240" t="s">
        <v>186</v>
      </c>
      <c r="E223" s="252" t="s">
        <v>1</v>
      </c>
      <c r="F223" s="253" t="s">
        <v>397</v>
      </c>
      <c r="G223" s="251"/>
      <c r="H223" s="252" t="s">
        <v>1</v>
      </c>
      <c r="I223" s="254"/>
      <c r="J223" s="251"/>
      <c r="K223" s="251"/>
      <c r="L223" s="255"/>
      <c r="M223" s="256"/>
      <c r="N223" s="257"/>
      <c r="O223" s="257"/>
      <c r="P223" s="257"/>
      <c r="Q223" s="257"/>
      <c r="R223" s="257"/>
      <c r="S223" s="257"/>
      <c r="T223" s="25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9" t="s">
        <v>186</v>
      </c>
      <c r="AU223" s="259" t="s">
        <v>83</v>
      </c>
      <c r="AV223" s="14" t="s">
        <v>81</v>
      </c>
      <c r="AW223" s="14" t="s">
        <v>30</v>
      </c>
      <c r="AX223" s="14" t="s">
        <v>73</v>
      </c>
      <c r="AY223" s="259" t="s">
        <v>121</v>
      </c>
    </row>
    <row r="224" s="14" customFormat="1">
      <c r="A224" s="14"/>
      <c r="B224" s="250"/>
      <c r="C224" s="251"/>
      <c r="D224" s="240" t="s">
        <v>186</v>
      </c>
      <c r="E224" s="252" t="s">
        <v>1</v>
      </c>
      <c r="F224" s="253" t="s">
        <v>398</v>
      </c>
      <c r="G224" s="251"/>
      <c r="H224" s="252" t="s">
        <v>1</v>
      </c>
      <c r="I224" s="254"/>
      <c r="J224" s="251"/>
      <c r="K224" s="251"/>
      <c r="L224" s="255"/>
      <c r="M224" s="256"/>
      <c r="N224" s="257"/>
      <c r="O224" s="257"/>
      <c r="P224" s="257"/>
      <c r="Q224" s="257"/>
      <c r="R224" s="257"/>
      <c r="S224" s="257"/>
      <c r="T224" s="25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9" t="s">
        <v>186</v>
      </c>
      <c r="AU224" s="259" t="s">
        <v>83</v>
      </c>
      <c r="AV224" s="14" t="s">
        <v>81</v>
      </c>
      <c r="AW224" s="14" t="s">
        <v>30</v>
      </c>
      <c r="AX224" s="14" t="s">
        <v>73</v>
      </c>
      <c r="AY224" s="259" t="s">
        <v>121</v>
      </c>
    </row>
    <row r="225" s="14" customFormat="1">
      <c r="A225" s="14"/>
      <c r="B225" s="250"/>
      <c r="C225" s="251"/>
      <c r="D225" s="240" t="s">
        <v>186</v>
      </c>
      <c r="E225" s="252" t="s">
        <v>1</v>
      </c>
      <c r="F225" s="253" t="s">
        <v>399</v>
      </c>
      <c r="G225" s="251"/>
      <c r="H225" s="252" t="s">
        <v>1</v>
      </c>
      <c r="I225" s="254"/>
      <c r="J225" s="251"/>
      <c r="K225" s="251"/>
      <c r="L225" s="255"/>
      <c r="M225" s="256"/>
      <c r="N225" s="257"/>
      <c r="O225" s="257"/>
      <c r="P225" s="257"/>
      <c r="Q225" s="257"/>
      <c r="R225" s="257"/>
      <c r="S225" s="257"/>
      <c r="T225" s="25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9" t="s">
        <v>186</v>
      </c>
      <c r="AU225" s="259" t="s">
        <v>83</v>
      </c>
      <c r="AV225" s="14" t="s">
        <v>81</v>
      </c>
      <c r="AW225" s="14" t="s">
        <v>30</v>
      </c>
      <c r="AX225" s="14" t="s">
        <v>73</v>
      </c>
      <c r="AY225" s="259" t="s">
        <v>121</v>
      </c>
    </row>
    <row r="226" s="2" customFormat="1" ht="24.15" customHeight="1">
      <c r="A226" s="38"/>
      <c r="B226" s="39"/>
      <c r="C226" s="211" t="s">
        <v>400</v>
      </c>
      <c r="D226" s="211" t="s">
        <v>122</v>
      </c>
      <c r="E226" s="212" t="s">
        <v>401</v>
      </c>
      <c r="F226" s="213" t="s">
        <v>402</v>
      </c>
      <c r="G226" s="214" t="s">
        <v>232</v>
      </c>
      <c r="H226" s="215">
        <v>11</v>
      </c>
      <c r="I226" s="216"/>
      <c r="J226" s="217">
        <f>ROUND(I226*H226,2)</f>
        <v>0</v>
      </c>
      <c r="K226" s="218"/>
      <c r="L226" s="44"/>
      <c r="M226" s="219" t="s">
        <v>1</v>
      </c>
      <c r="N226" s="220" t="s">
        <v>38</v>
      </c>
      <c r="O226" s="91"/>
      <c r="P226" s="221">
        <f>O226*H226</f>
        <v>0</v>
      </c>
      <c r="Q226" s="221">
        <v>0</v>
      </c>
      <c r="R226" s="221">
        <f>Q226*H226</f>
        <v>0</v>
      </c>
      <c r="S226" s="221">
        <v>0.035000000000000003</v>
      </c>
      <c r="T226" s="222">
        <f>S226*H226</f>
        <v>0.38500000000000001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120</v>
      </c>
      <c r="AT226" s="223" t="s">
        <v>122</v>
      </c>
      <c r="AU226" s="223" t="s">
        <v>83</v>
      </c>
      <c r="AY226" s="17" t="s">
        <v>121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81</v>
      </c>
      <c r="BK226" s="224">
        <f>ROUND(I226*H226,2)</f>
        <v>0</v>
      </c>
      <c r="BL226" s="17" t="s">
        <v>120</v>
      </c>
      <c r="BM226" s="223" t="s">
        <v>403</v>
      </c>
    </row>
    <row r="227" s="2" customFormat="1" ht="24.15" customHeight="1">
      <c r="A227" s="38"/>
      <c r="B227" s="39"/>
      <c r="C227" s="211" t="s">
        <v>404</v>
      </c>
      <c r="D227" s="211" t="s">
        <v>122</v>
      </c>
      <c r="E227" s="212" t="s">
        <v>405</v>
      </c>
      <c r="F227" s="213" t="s">
        <v>406</v>
      </c>
      <c r="G227" s="214" t="s">
        <v>407</v>
      </c>
      <c r="H227" s="271"/>
      <c r="I227" s="216"/>
      <c r="J227" s="217">
        <f>ROUND(I227*H227,2)</f>
        <v>0</v>
      </c>
      <c r="K227" s="218"/>
      <c r="L227" s="44"/>
      <c r="M227" s="225" t="s">
        <v>1</v>
      </c>
      <c r="N227" s="226" t="s">
        <v>38</v>
      </c>
      <c r="O227" s="227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252</v>
      </c>
      <c r="AT227" s="223" t="s">
        <v>122</v>
      </c>
      <c r="AU227" s="223" t="s">
        <v>83</v>
      </c>
      <c r="AY227" s="17" t="s">
        <v>121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252</v>
      </c>
      <c r="BM227" s="223" t="s">
        <v>408</v>
      </c>
    </row>
    <row r="228" s="2" customFormat="1" ht="6.96" customHeight="1">
      <c r="A228" s="38"/>
      <c r="B228" s="66"/>
      <c r="C228" s="67"/>
      <c r="D228" s="67"/>
      <c r="E228" s="67"/>
      <c r="F228" s="67"/>
      <c r="G228" s="67"/>
      <c r="H228" s="67"/>
      <c r="I228" s="67"/>
      <c r="J228" s="67"/>
      <c r="K228" s="67"/>
      <c r="L228" s="44"/>
      <c r="M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</row>
  </sheetData>
  <sheetProtection sheet="1" autoFilter="0" formatColumns="0" formatRows="0" objects="1" scenarios="1" spinCount="100000" saltValue="RLC4WqmKdrnD99SFiVKTQR92uyNfuAhkY3QcRkXAvg+lhZijfPXgCc0Z3ltRLQU+3h+6KyVt6KhfWyavqizyVg==" hashValue="+UkKNIjfMgXzJf8K6SqUtxm1R3Hp3hAwi/vzPn3iM1oaeFaQ4QqSMejYDxC8Rxc6bn4n6PKQuM5PkPXitDcrYA==" algorithmName="SHA-512" password="CC35"/>
  <autoFilter ref="C123:K22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Janáčkovo náměstí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409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ROUND((SUM(BE128:BE312)),  2)</f>
        <v>0</v>
      </c>
      <c r="G33" s="38"/>
      <c r="H33" s="38"/>
      <c r="I33" s="155">
        <v>0.20999999999999999</v>
      </c>
      <c r="J33" s="154">
        <f>ROUND(((SUM(BE128:BE312))*I33),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ROUND((SUM(BF128:BF312)),  2)</f>
        <v>0</v>
      </c>
      <c r="G34" s="38"/>
      <c r="H34" s="38"/>
      <c r="I34" s="155">
        <v>0.12</v>
      </c>
      <c r="J34" s="154">
        <f>ROUND(((SUM(BF128:BF312))*I34),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ROUND((SUM(BG128:BG312)),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ROUND((SUM(BH128:BH312)),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ROUND((SUM(BI128:BI312)),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Janáčkovo náměstí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102 - Stavební úpravy pochůzné plochy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16. 7. 2024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167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30"/>
      <c r="C98" s="231"/>
      <c r="D98" s="232" t="s">
        <v>168</v>
      </c>
      <c r="E98" s="233"/>
      <c r="F98" s="233"/>
      <c r="G98" s="233"/>
      <c r="H98" s="233"/>
      <c r="I98" s="233"/>
      <c r="J98" s="234">
        <f>J130</f>
        <v>0</v>
      </c>
      <c r="K98" s="231"/>
      <c r="L98" s="235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30"/>
      <c r="C99" s="231"/>
      <c r="D99" s="232" t="s">
        <v>410</v>
      </c>
      <c r="E99" s="233"/>
      <c r="F99" s="233"/>
      <c r="G99" s="233"/>
      <c r="H99" s="233"/>
      <c r="I99" s="233"/>
      <c r="J99" s="234">
        <f>J191</f>
        <v>0</v>
      </c>
      <c r="K99" s="231"/>
      <c r="L99" s="235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30"/>
      <c r="C100" s="231"/>
      <c r="D100" s="232" t="s">
        <v>411</v>
      </c>
      <c r="E100" s="233"/>
      <c r="F100" s="233"/>
      <c r="G100" s="233"/>
      <c r="H100" s="233"/>
      <c r="I100" s="233"/>
      <c r="J100" s="234">
        <f>J207</f>
        <v>0</v>
      </c>
      <c r="K100" s="231"/>
      <c r="L100" s="23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30"/>
      <c r="C101" s="231"/>
      <c r="D101" s="232" t="s">
        <v>412</v>
      </c>
      <c r="E101" s="233"/>
      <c r="F101" s="233"/>
      <c r="G101" s="233"/>
      <c r="H101" s="233"/>
      <c r="I101" s="233"/>
      <c r="J101" s="234">
        <f>J213</f>
        <v>0</v>
      </c>
      <c r="K101" s="231"/>
      <c r="L101" s="23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30"/>
      <c r="C102" s="231"/>
      <c r="D102" s="232" t="s">
        <v>413</v>
      </c>
      <c r="E102" s="233"/>
      <c r="F102" s="233"/>
      <c r="G102" s="233"/>
      <c r="H102" s="233"/>
      <c r="I102" s="233"/>
      <c r="J102" s="234">
        <f>J216</f>
        <v>0</v>
      </c>
      <c r="K102" s="231"/>
      <c r="L102" s="23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30"/>
      <c r="C103" s="231"/>
      <c r="D103" s="232" t="s">
        <v>414</v>
      </c>
      <c r="E103" s="233"/>
      <c r="F103" s="233"/>
      <c r="G103" s="233"/>
      <c r="H103" s="233"/>
      <c r="I103" s="233"/>
      <c r="J103" s="234">
        <f>J273</f>
        <v>0</v>
      </c>
      <c r="K103" s="231"/>
      <c r="L103" s="235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30"/>
      <c r="C104" s="231"/>
      <c r="D104" s="232" t="s">
        <v>170</v>
      </c>
      <c r="E104" s="233"/>
      <c r="F104" s="233"/>
      <c r="G104" s="233"/>
      <c r="H104" s="233"/>
      <c r="I104" s="233"/>
      <c r="J104" s="234">
        <f>J282</f>
        <v>0</v>
      </c>
      <c r="K104" s="231"/>
      <c r="L104" s="235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30"/>
      <c r="C105" s="231"/>
      <c r="D105" s="232" t="s">
        <v>415</v>
      </c>
      <c r="E105" s="233"/>
      <c r="F105" s="233"/>
      <c r="G105" s="233"/>
      <c r="H105" s="233"/>
      <c r="I105" s="233"/>
      <c r="J105" s="234">
        <f>J300</f>
        <v>0</v>
      </c>
      <c r="K105" s="231"/>
      <c r="L105" s="235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30"/>
      <c r="C106" s="231"/>
      <c r="D106" s="232" t="s">
        <v>172</v>
      </c>
      <c r="E106" s="233"/>
      <c r="F106" s="233"/>
      <c r="G106" s="233"/>
      <c r="H106" s="233"/>
      <c r="I106" s="233"/>
      <c r="J106" s="234">
        <f>J302</f>
        <v>0</v>
      </c>
      <c r="K106" s="231"/>
      <c r="L106" s="235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9" customFormat="1" ht="24.96" customHeight="1">
      <c r="A107" s="9"/>
      <c r="B107" s="179"/>
      <c r="C107" s="180"/>
      <c r="D107" s="181" t="s">
        <v>173</v>
      </c>
      <c r="E107" s="182"/>
      <c r="F107" s="182"/>
      <c r="G107" s="182"/>
      <c r="H107" s="182"/>
      <c r="I107" s="182"/>
      <c r="J107" s="183">
        <f>J304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2" customFormat="1" ht="19.92" customHeight="1">
      <c r="A108" s="12"/>
      <c r="B108" s="230"/>
      <c r="C108" s="231"/>
      <c r="D108" s="232" t="s">
        <v>174</v>
      </c>
      <c r="E108" s="233"/>
      <c r="F108" s="233"/>
      <c r="G108" s="233"/>
      <c r="H108" s="233"/>
      <c r="I108" s="233"/>
      <c r="J108" s="234">
        <f>J305</f>
        <v>0</v>
      </c>
      <c r="K108" s="231"/>
      <c r="L108" s="235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105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4" t="str">
        <f>E7</f>
        <v>Janáčkovo náměstí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97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 102 - Stavební úpravy pochůzné plochy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16. 7. 2024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 xml:space="preserve"> </v>
      </c>
      <c r="G124" s="40"/>
      <c r="H124" s="40"/>
      <c r="I124" s="32" t="s">
        <v>29</v>
      </c>
      <c r="J124" s="36" t="str">
        <f>E21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IF(E18="","",E18)</f>
        <v>Vyplň údaj</v>
      </c>
      <c r="G125" s="40"/>
      <c r="H125" s="40"/>
      <c r="I125" s="32" t="s">
        <v>31</v>
      </c>
      <c r="J125" s="36" t="str">
        <f>E24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0" customFormat="1" ht="29.28" customHeight="1">
      <c r="A127" s="185"/>
      <c r="B127" s="186"/>
      <c r="C127" s="187" t="s">
        <v>106</v>
      </c>
      <c r="D127" s="188" t="s">
        <v>58</v>
      </c>
      <c r="E127" s="188" t="s">
        <v>54</v>
      </c>
      <c r="F127" s="188" t="s">
        <v>55</v>
      </c>
      <c r="G127" s="188" t="s">
        <v>107</v>
      </c>
      <c r="H127" s="188" t="s">
        <v>108</v>
      </c>
      <c r="I127" s="188" t="s">
        <v>109</v>
      </c>
      <c r="J127" s="189" t="s">
        <v>101</v>
      </c>
      <c r="K127" s="190" t="s">
        <v>110</v>
      </c>
      <c r="L127" s="191"/>
      <c r="M127" s="100" t="s">
        <v>1</v>
      </c>
      <c r="N127" s="101" t="s">
        <v>37</v>
      </c>
      <c r="O127" s="101" t="s">
        <v>111</v>
      </c>
      <c r="P127" s="101" t="s">
        <v>112</v>
      </c>
      <c r="Q127" s="101" t="s">
        <v>113</v>
      </c>
      <c r="R127" s="101" t="s">
        <v>114</v>
      </c>
      <c r="S127" s="101" t="s">
        <v>115</v>
      </c>
      <c r="T127" s="102" t="s">
        <v>116</v>
      </c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</row>
    <row r="128" s="2" customFormat="1" ht="22.8" customHeight="1">
      <c r="A128" s="38"/>
      <c r="B128" s="39"/>
      <c r="C128" s="107" t="s">
        <v>117</v>
      </c>
      <c r="D128" s="40"/>
      <c r="E128" s="40"/>
      <c r="F128" s="40"/>
      <c r="G128" s="40"/>
      <c r="H128" s="40"/>
      <c r="I128" s="40"/>
      <c r="J128" s="192">
        <f>BK128</f>
        <v>0</v>
      </c>
      <c r="K128" s="40"/>
      <c r="L128" s="44"/>
      <c r="M128" s="103"/>
      <c r="N128" s="193"/>
      <c r="O128" s="104"/>
      <c r="P128" s="194">
        <f>P129+P304</f>
        <v>0</v>
      </c>
      <c r="Q128" s="104"/>
      <c r="R128" s="194">
        <f>R129+R304</f>
        <v>1109.5065833399999</v>
      </c>
      <c r="S128" s="104"/>
      <c r="T128" s="195">
        <f>T129+T304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103</v>
      </c>
      <c r="BK128" s="196">
        <f>BK129+BK304</f>
        <v>0</v>
      </c>
    </row>
    <row r="129" s="11" customFormat="1" ht="25.92" customHeight="1">
      <c r="A129" s="11"/>
      <c r="B129" s="197"/>
      <c r="C129" s="198"/>
      <c r="D129" s="199" t="s">
        <v>72</v>
      </c>
      <c r="E129" s="200" t="s">
        <v>175</v>
      </c>
      <c r="F129" s="200" t="s">
        <v>176</v>
      </c>
      <c r="G129" s="198"/>
      <c r="H129" s="198"/>
      <c r="I129" s="201"/>
      <c r="J129" s="202">
        <f>BK129</f>
        <v>0</v>
      </c>
      <c r="K129" s="198"/>
      <c r="L129" s="203"/>
      <c r="M129" s="204"/>
      <c r="N129" s="205"/>
      <c r="O129" s="205"/>
      <c r="P129" s="206">
        <f>P130+P191+P207+P213+P216+P273+P282+P300+P302</f>
        <v>0</v>
      </c>
      <c r="Q129" s="205"/>
      <c r="R129" s="206">
        <f>R130+R191+R207+R213+R216+R273+R282+R300+R302</f>
        <v>1109.5065833399999</v>
      </c>
      <c r="S129" s="205"/>
      <c r="T129" s="207">
        <f>T130+T191+T207+T213+T216+T273+T282+T300+T302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8" t="s">
        <v>81</v>
      </c>
      <c r="AT129" s="209" t="s">
        <v>72</v>
      </c>
      <c r="AU129" s="209" t="s">
        <v>73</v>
      </c>
      <c r="AY129" s="208" t="s">
        <v>121</v>
      </c>
      <c r="BK129" s="210">
        <f>BK130+BK191+BK207+BK213+BK216+BK273+BK282+BK300+BK302</f>
        <v>0</v>
      </c>
    </row>
    <row r="130" s="11" customFormat="1" ht="22.8" customHeight="1">
      <c r="A130" s="11"/>
      <c r="B130" s="197"/>
      <c r="C130" s="198"/>
      <c r="D130" s="199" t="s">
        <v>72</v>
      </c>
      <c r="E130" s="236" t="s">
        <v>81</v>
      </c>
      <c r="F130" s="236" t="s">
        <v>177</v>
      </c>
      <c r="G130" s="198"/>
      <c r="H130" s="198"/>
      <c r="I130" s="201"/>
      <c r="J130" s="237">
        <f>BK130</f>
        <v>0</v>
      </c>
      <c r="K130" s="198"/>
      <c r="L130" s="203"/>
      <c r="M130" s="204"/>
      <c r="N130" s="205"/>
      <c r="O130" s="205"/>
      <c r="P130" s="206">
        <f>SUM(P131:P190)</f>
        <v>0</v>
      </c>
      <c r="Q130" s="205"/>
      <c r="R130" s="206">
        <f>SUM(R131:R190)</f>
        <v>175.00096000000002</v>
      </c>
      <c r="S130" s="205"/>
      <c r="T130" s="207">
        <f>SUM(T131:T190)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8" t="s">
        <v>81</v>
      </c>
      <c r="AT130" s="209" t="s">
        <v>72</v>
      </c>
      <c r="AU130" s="209" t="s">
        <v>81</v>
      </c>
      <c r="AY130" s="208" t="s">
        <v>121</v>
      </c>
      <c r="BK130" s="210">
        <f>SUM(BK131:BK190)</f>
        <v>0</v>
      </c>
    </row>
    <row r="131" s="2" customFormat="1" ht="24.15" customHeight="1">
      <c r="A131" s="38"/>
      <c r="B131" s="39"/>
      <c r="C131" s="211" t="s">
        <v>81</v>
      </c>
      <c r="D131" s="211" t="s">
        <v>122</v>
      </c>
      <c r="E131" s="212" t="s">
        <v>416</v>
      </c>
      <c r="F131" s="213" t="s">
        <v>417</v>
      </c>
      <c r="G131" s="214" t="s">
        <v>180</v>
      </c>
      <c r="H131" s="215">
        <v>64</v>
      </c>
      <c r="I131" s="216"/>
      <c r="J131" s="217">
        <f>ROUND(I131*H131,2)</f>
        <v>0</v>
      </c>
      <c r="K131" s="218"/>
      <c r="L131" s="44"/>
      <c r="M131" s="219" t="s">
        <v>1</v>
      </c>
      <c r="N131" s="220" t="s">
        <v>38</v>
      </c>
      <c r="O131" s="91"/>
      <c r="P131" s="221">
        <f>O131*H131</f>
        <v>0</v>
      </c>
      <c r="Q131" s="221">
        <v>0.00064000000000000005</v>
      </c>
      <c r="R131" s="221">
        <f>Q131*H131</f>
        <v>0.040960000000000003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120</v>
      </c>
      <c r="AT131" s="223" t="s">
        <v>122</v>
      </c>
      <c r="AU131" s="223" t="s">
        <v>83</v>
      </c>
      <c r="AY131" s="17" t="s">
        <v>121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120</v>
      </c>
      <c r="BM131" s="223" t="s">
        <v>418</v>
      </c>
    </row>
    <row r="132" s="13" customFormat="1">
      <c r="A132" s="13"/>
      <c r="B132" s="238"/>
      <c r="C132" s="239"/>
      <c r="D132" s="240" t="s">
        <v>186</v>
      </c>
      <c r="E132" s="241" t="s">
        <v>1</v>
      </c>
      <c r="F132" s="242" t="s">
        <v>419</v>
      </c>
      <c r="G132" s="239"/>
      <c r="H132" s="243">
        <v>64</v>
      </c>
      <c r="I132" s="244"/>
      <c r="J132" s="239"/>
      <c r="K132" s="239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186</v>
      </c>
      <c r="AU132" s="249" t="s">
        <v>83</v>
      </c>
      <c r="AV132" s="13" t="s">
        <v>83</v>
      </c>
      <c r="AW132" s="13" t="s">
        <v>30</v>
      </c>
      <c r="AX132" s="13" t="s">
        <v>81</v>
      </c>
      <c r="AY132" s="249" t="s">
        <v>121</v>
      </c>
    </row>
    <row r="133" s="2" customFormat="1" ht="24.15" customHeight="1">
      <c r="A133" s="38"/>
      <c r="B133" s="39"/>
      <c r="C133" s="211" t="s">
        <v>83</v>
      </c>
      <c r="D133" s="211" t="s">
        <v>122</v>
      </c>
      <c r="E133" s="212" t="s">
        <v>420</v>
      </c>
      <c r="F133" s="213" t="s">
        <v>421</v>
      </c>
      <c r="G133" s="214" t="s">
        <v>180</v>
      </c>
      <c r="H133" s="215">
        <v>64</v>
      </c>
      <c r="I133" s="216"/>
      <c r="J133" s="217">
        <f>ROUND(I133*H133,2)</f>
        <v>0</v>
      </c>
      <c r="K133" s="218"/>
      <c r="L133" s="44"/>
      <c r="M133" s="219" t="s">
        <v>1</v>
      </c>
      <c r="N133" s="220" t="s">
        <v>38</v>
      </c>
      <c r="O133" s="91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120</v>
      </c>
      <c r="AT133" s="223" t="s">
        <v>122</v>
      </c>
      <c r="AU133" s="223" t="s">
        <v>83</v>
      </c>
      <c r="AY133" s="17" t="s">
        <v>121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120</v>
      </c>
      <c r="BM133" s="223" t="s">
        <v>422</v>
      </c>
    </row>
    <row r="134" s="2" customFormat="1" ht="24.15" customHeight="1">
      <c r="A134" s="38"/>
      <c r="B134" s="39"/>
      <c r="C134" s="211" t="s">
        <v>131</v>
      </c>
      <c r="D134" s="211" t="s">
        <v>122</v>
      </c>
      <c r="E134" s="212" t="s">
        <v>423</v>
      </c>
      <c r="F134" s="213" t="s">
        <v>424</v>
      </c>
      <c r="G134" s="214" t="s">
        <v>184</v>
      </c>
      <c r="H134" s="215">
        <v>140.15000000000001</v>
      </c>
      <c r="I134" s="216"/>
      <c r="J134" s="217">
        <f>ROUND(I134*H134,2)</f>
        <v>0</v>
      </c>
      <c r="K134" s="218"/>
      <c r="L134" s="44"/>
      <c r="M134" s="219" t="s">
        <v>1</v>
      </c>
      <c r="N134" s="220" t="s">
        <v>38</v>
      </c>
      <c r="O134" s="91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120</v>
      </c>
      <c r="AT134" s="223" t="s">
        <v>122</v>
      </c>
      <c r="AU134" s="223" t="s">
        <v>83</v>
      </c>
      <c r="AY134" s="17" t="s">
        <v>121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120</v>
      </c>
      <c r="BM134" s="223" t="s">
        <v>425</v>
      </c>
    </row>
    <row r="135" s="14" customFormat="1">
      <c r="A135" s="14"/>
      <c r="B135" s="250"/>
      <c r="C135" s="251"/>
      <c r="D135" s="240" t="s">
        <v>186</v>
      </c>
      <c r="E135" s="252" t="s">
        <v>1</v>
      </c>
      <c r="F135" s="253" t="s">
        <v>426</v>
      </c>
      <c r="G135" s="251"/>
      <c r="H135" s="252" t="s">
        <v>1</v>
      </c>
      <c r="I135" s="254"/>
      <c r="J135" s="251"/>
      <c r="K135" s="251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186</v>
      </c>
      <c r="AU135" s="259" t="s">
        <v>83</v>
      </c>
      <c r="AV135" s="14" t="s">
        <v>81</v>
      </c>
      <c r="AW135" s="14" t="s">
        <v>30</v>
      </c>
      <c r="AX135" s="14" t="s">
        <v>73</v>
      </c>
      <c r="AY135" s="259" t="s">
        <v>121</v>
      </c>
    </row>
    <row r="136" s="13" customFormat="1">
      <c r="A136" s="13"/>
      <c r="B136" s="238"/>
      <c r="C136" s="239"/>
      <c r="D136" s="240" t="s">
        <v>186</v>
      </c>
      <c r="E136" s="241" t="s">
        <v>1</v>
      </c>
      <c r="F136" s="242" t="s">
        <v>427</v>
      </c>
      <c r="G136" s="239"/>
      <c r="H136" s="243">
        <v>55.649999999999999</v>
      </c>
      <c r="I136" s="244"/>
      <c r="J136" s="239"/>
      <c r="K136" s="239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186</v>
      </c>
      <c r="AU136" s="249" t="s">
        <v>83</v>
      </c>
      <c r="AV136" s="13" t="s">
        <v>83</v>
      </c>
      <c r="AW136" s="13" t="s">
        <v>30</v>
      </c>
      <c r="AX136" s="13" t="s">
        <v>73</v>
      </c>
      <c r="AY136" s="249" t="s">
        <v>121</v>
      </c>
    </row>
    <row r="137" s="13" customFormat="1">
      <c r="A137" s="13"/>
      <c r="B137" s="238"/>
      <c r="C137" s="239"/>
      <c r="D137" s="240" t="s">
        <v>186</v>
      </c>
      <c r="E137" s="241" t="s">
        <v>1</v>
      </c>
      <c r="F137" s="242" t="s">
        <v>428</v>
      </c>
      <c r="G137" s="239"/>
      <c r="H137" s="243">
        <v>0.59999999999999998</v>
      </c>
      <c r="I137" s="244"/>
      <c r="J137" s="239"/>
      <c r="K137" s="239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186</v>
      </c>
      <c r="AU137" s="249" t="s">
        <v>83</v>
      </c>
      <c r="AV137" s="13" t="s">
        <v>83</v>
      </c>
      <c r="AW137" s="13" t="s">
        <v>30</v>
      </c>
      <c r="AX137" s="13" t="s">
        <v>73</v>
      </c>
      <c r="AY137" s="249" t="s">
        <v>121</v>
      </c>
    </row>
    <row r="138" s="13" customFormat="1">
      <c r="A138" s="13"/>
      <c r="B138" s="238"/>
      <c r="C138" s="239"/>
      <c r="D138" s="240" t="s">
        <v>186</v>
      </c>
      <c r="E138" s="241" t="s">
        <v>1</v>
      </c>
      <c r="F138" s="242" t="s">
        <v>429</v>
      </c>
      <c r="G138" s="239"/>
      <c r="H138" s="243">
        <v>28.199999999999999</v>
      </c>
      <c r="I138" s="244"/>
      <c r="J138" s="239"/>
      <c r="K138" s="239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186</v>
      </c>
      <c r="AU138" s="249" t="s">
        <v>83</v>
      </c>
      <c r="AV138" s="13" t="s">
        <v>83</v>
      </c>
      <c r="AW138" s="13" t="s">
        <v>30</v>
      </c>
      <c r="AX138" s="13" t="s">
        <v>73</v>
      </c>
      <c r="AY138" s="249" t="s">
        <v>121</v>
      </c>
    </row>
    <row r="139" s="13" customFormat="1">
      <c r="A139" s="13"/>
      <c r="B139" s="238"/>
      <c r="C139" s="239"/>
      <c r="D139" s="240" t="s">
        <v>186</v>
      </c>
      <c r="E139" s="241" t="s">
        <v>1</v>
      </c>
      <c r="F139" s="242" t="s">
        <v>430</v>
      </c>
      <c r="G139" s="239"/>
      <c r="H139" s="243">
        <v>6.5999999999999996</v>
      </c>
      <c r="I139" s="244"/>
      <c r="J139" s="239"/>
      <c r="K139" s="239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186</v>
      </c>
      <c r="AU139" s="249" t="s">
        <v>83</v>
      </c>
      <c r="AV139" s="13" t="s">
        <v>83</v>
      </c>
      <c r="AW139" s="13" t="s">
        <v>30</v>
      </c>
      <c r="AX139" s="13" t="s">
        <v>73</v>
      </c>
      <c r="AY139" s="249" t="s">
        <v>121</v>
      </c>
    </row>
    <row r="140" s="13" customFormat="1">
      <c r="A140" s="13"/>
      <c r="B140" s="238"/>
      <c r="C140" s="239"/>
      <c r="D140" s="240" t="s">
        <v>186</v>
      </c>
      <c r="E140" s="241" t="s">
        <v>1</v>
      </c>
      <c r="F140" s="242" t="s">
        <v>431</v>
      </c>
      <c r="G140" s="239"/>
      <c r="H140" s="243">
        <v>7.3499999999999996</v>
      </c>
      <c r="I140" s="244"/>
      <c r="J140" s="239"/>
      <c r="K140" s="239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186</v>
      </c>
      <c r="AU140" s="249" t="s">
        <v>83</v>
      </c>
      <c r="AV140" s="13" t="s">
        <v>83</v>
      </c>
      <c r="AW140" s="13" t="s">
        <v>30</v>
      </c>
      <c r="AX140" s="13" t="s">
        <v>73</v>
      </c>
      <c r="AY140" s="249" t="s">
        <v>121</v>
      </c>
    </row>
    <row r="141" s="13" customFormat="1">
      <c r="A141" s="13"/>
      <c r="B141" s="238"/>
      <c r="C141" s="239"/>
      <c r="D141" s="240" t="s">
        <v>186</v>
      </c>
      <c r="E141" s="241" t="s">
        <v>1</v>
      </c>
      <c r="F141" s="242" t="s">
        <v>432</v>
      </c>
      <c r="G141" s="239"/>
      <c r="H141" s="243">
        <v>3.6000000000000001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186</v>
      </c>
      <c r="AU141" s="249" t="s">
        <v>83</v>
      </c>
      <c r="AV141" s="13" t="s">
        <v>83</v>
      </c>
      <c r="AW141" s="13" t="s">
        <v>30</v>
      </c>
      <c r="AX141" s="13" t="s">
        <v>73</v>
      </c>
      <c r="AY141" s="249" t="s">
        <v>121</v>
      </c>
    </row>
    <row r="142" s="13" customFormat="1">
      <c r="A142" s="13"/>
      <c r="B142" s="238"/>
      <c r="C142" s="239"/>
      <c r="D142" s="240" t="s">
        <v>186</v>
      </c>
      <c r="E142" s="241" t="s">
        <v>1</v>
      </c>
      <c r="F142" s="242" t="s">
        <v>433</v>
      </c>
      <c r="G142" s="239"/>
      <c r="H142" s="243">
        <v>24.899999999999999</v>
      </c>
      <c r="I142" s="244"/>
      <c r="J142" s="239"/>
      <c r="K142" s="239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186</v>
      </c>
      <c r="AU142" s="249" t="s">
        <v>83</v>
      </c>
      <c r="AV142" s="13" t="s">
        <v>83</v>
      </c>
      <c r="AW142" s="13" t="s">
        <v>30</v>
      </c>
      <c r="AX142" s="13" t="s">
        <v>73</v>
      </c>
      <c r="AY142" s="249" t="s">
        <v>121</v>
      </c>
    </row>
    <row r="143" s="13" customFormat="1">
      <c r="A143" s="13"/>
      <c r="B143" s="238"/>
      <c r="C143" s="239"/>
      <c r="D143" s="240" t="s">
        <v>186</v>
      </c>
      <c r="E143" s="241" t="s">
        <v>1</v>
      </c>
      <c r="F143" s="242" t="s">
        <v>434</v>
      </c>
      <c r="G143" s="239"/>
      <c r="H143" s="243">
        <v>4.2000000000000002</v>
      </c>
      <c r="I143" s="244"/>
      <c r="J143" s="239"/>
      <c r="K143" s="239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186</v>
      </c>
      <c r="AU143" s="249" t="s">
        <v>83</v>
      </c>
      <c r="AV143" s="13" t="s">
        <v>83</v>
      </c>
      <c r="AW143" s="13" t="s">
        <v>30</v>
      </c>
      <c r="AX143" s="13" t="s">
        <v>73</v>
      </c>
      <c r="AY143" s="249" t="s">
        <v>121</v>
      </c>
    </row>
    <row r="144" s="13" customFormat="1">
      <c r="A144" s="13"/>
      <c r="B144" s="238"/>
      <c r="C144" s="239"/>
      <c r="D144" s="240" t="s">
        <v>186</v>
      </c>
      <c r="E144" s="241" t="s">
        <v>1</v>
      </c>
      <c r="F144" s="242" t="s">
        <v>435</v>
      </c>
      <c r="G144" s="239"/>
      <c r="H144" s="243">
        <v>1.3999999999999999</v>
      </c>
      <c r="I144" s="244"/>
      <c r="J144" s="239"/>
      <c r="K144" s="239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186</v>
      </c>
      <c r="AU144" s="249" t="s">
        <v>83</v>
      </c>
      <c r="AV144" s="13" t="s">
        <v>83</v>
      </c>
      <c r="AW144" s="13" t="s">
        <v>30</v>
      </c>
      <c r="AX144" s="13" t="s">
        <v>73</v>
      </c>
      <c r="AY144" s="249" t="s">
        <v>121</v>
      </c>
    </row>
    <row r="145" s="13" customFormat="1">
      <c r="A145" s="13"/>
      <c r="B145" s="238"/>
      <c r="C145" s="239"/>
      <c r="D145" s="240" t="s">
        <v>186</v>
      </c>
      <c r="E145" s="241" t="s">
        <v>1</v>
      </c>
      <c r="F145" s="242" t="s">
        <v>436</v>
      </c>
      <c r="G145" s="239"/>
      <c r="H145" s="243">
        <v>7.6500000000000004</v>
      </c>
      <c r="I145" s="244"/>
      <c r="J145" s="239"/>
      <c r="K145" s="239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186</v>
      </c>
      <c r="AU145" s="249" t="s">
        <v>83</v>
      </c>
      <c r="AV145" s="13" t="s">
        <v>83</v>
      </c>
      <c r="AW145" s="13" t="s">
        <v>30</v>
      </c>
      <c r="AX145" s="13" t="s">
        <v>73</v>
      </c>
      <c r="AY145" s="249" t="s">
        <v>121</v>
      </c>
    </row>
    <row r="146" s="15" customFormat="1">
      <c r="A146" s="15"/>
      <c r="B146" s="260"/>
      <c r="C146" s="261"/>
      <c r="D146" s="240" t="s">
        <v>186</v>
      </c>
      <c r="E146" s="262" t="s">
        <v>1</v>
      </c>
      <c r="F146" s="263" t="s">
        <v>191</v>
      </c>
      <c r="G146" s="261"/>
      <c r="H146" s="264">
        <v>140.15000000000001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0" t="s">
        <v>186</v>
      </c>
      <c r="AU146" s="270" t="s">
        <v>83</v>
      </c>
      <c r="AV146" s="15" t="s">
        <v>120</v>
      </c>
      <c r="AW146" s="15" t="s">
        <v>30</v>
      </c>
      <c r="AX146" s="15" t="s">
        <v>81</v>
      </c>
      <c r="AY146" s="270" t="s">
        <v>121</v>
      </c>
    </row>
    <row r="147" s="2" customFormat="1" ht="24.15" customHeight="1">
      <c r="A147" s="38"/>
      <c r="B147" s="39"/>
      <c r="C147" s="211" t="s">
        <v>120</v>
      </c>
      <c r="D147" s="211" t="s">
        <v>122</v>
      </c>
      <c r="E147" s="212" t="s">
        <v>437</v>
      </c>
      <c r="F147" s="213" t="s">
        <v>438</v>
      </c>
      <c r="G147" s="214" t="s">
        <v>184</v>
      </c>
      <c r="H147" s="215">
        <v>140.15000000000001</v>
      </c>
      <c r="I147" s="216"/>
      <c r="J147" s="217">
        <f>ROUND(I147*H147,2)</f>
        <v>0</v>
      </c>
      <c r="K147" s="218"/>
      <c r="L147" s="44"/>
      <c r="M147" s="219" t="s">
        <v>1</v>
      </c>
      <c r="N147" s="220" t="s">
        <v>38</v>
      </c>
      <c r="O147" s="91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120</v>
      </c>
      <c r="AT147" s="223" t="s">
        <v>122</v>
      </c>
      <c r="AU147" s="223" t="s">
        <v>83</v>
      </c>
      <c r="AY147" s="17" t="s">
        <v>121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120</v>
      </c>
      <c r="BM147" s="223" t="s">
        <v>439</v>
      </c>
    </row>
    <row r="148" s="14" customFormat="1">
      <c r="A148" s="14"/>
      <c r="B148" s="250"/>
      <c r="C148" s="251"/>
      <c r="D148" s="240" t="s">
        <v>186</v>
      </c>
      <c r="E148" s="252" t="s">
        <v>1</v>
      </c>
      <c r="F148" s="253" t="s">
        <v>440</v>
      </c>
      <c r="G148" s="251"/>
      <c r="H148" s="252" t="s">
        <v>1</v>
      </c>
      <c r="I148" s="254"/>
      <c r="J148" s="251"/>
      <c r="K148" s="251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186</v>
      </c>
      <c r="AU148" s="259" t="s">
        <v>83</v>
      </c>
      <c r="AV148" s="14" t="s">
        <v>81</v>
      </c>
      <c r="AW148" s="14" t="s">
        <v>30</v>
      </c>
      <c r="AX148" s="14" t="s">
        <v>73</v>
      </c>
      <c r="AY148" s="259" t="s">
        <v>121</v>
      </c>
    </row>
    <row r="149" s="13" customFormat="1">
      <c r="A149" s="13"/>
      <c r="B149" s="238"/>
      <c r="C149" s="239"/>
      <c r="D149" s="240" t="s">
        <v>186</v>
      </c>
      <c r="E149" s="241" t="s">
        <v>1</v>
      </c>
      <c r="F149" s="242" t="s">
        <v>427</v>
      </c>
      <c r="G149" s="239"/>
      <c r="H149" s="243">
        <v>55.649999999999999</v>
      </c>
      <c r="I149" s="244"/>
      <c r="J149" s="239"/>
      <c r="K149" s="239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186</v>
      </c>
      <c r="AU149" s="249" t="s">
        <v>83</v>
      </c>
      <c r="AV149" s="13" t="s">
        <v>83</v>
      </c>
      <c r="AW149" s="13" t="s">
        <v>30</v>
      </c>
      <c r="AX149" s="13" t="s">
        <v>73</v>
      </c>
      <c r="AY149" s="249" t="s">
        <v>121</v>
      </c>
    </row>
    <row r="150" s="13" customFormat="1">
      <c r="A150" s="13"/>
      <c r="B150" s="238"/>
      <c r="C150" s="239"/>
      <c r="D150" s="240" t="s">
        <v>186</v>
      </c>
      <c r="E150" s="241" t="s">
        <v>1</v>
      </c>
      <c r="F150" s="242" t="s">
        <v>428</v>
      </c>
      <c r="G150" s="239"/>
      <c r="H150" s="243">
        <v>0.59999999999999998</v>
      </c>
      <c r="I150" s="244"/>
      <c r="J150" s="239"/>
      <c r="K150" s="239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186</v>
      </c>
      <c r="AU150" s="249" t="s">
        <v>83</v>
      </c>
      <c r="AV150" s="13" t="s">
        <v>83</v>
      </c>
      <c r="AW150" s="13" t="s">
        <v>30</v>
      </c>
      <c r="AX150" s="13" t="s">
        <v>73</v>
      </c>
      <c r="AY150" s="249" t="s">
        <v>121</v>
      </c>
    </row>
    <row r="151" s="13" customFormat="1">
      <c r="A151" s="13"/>
      <c r="B151" s="238"/>
      <c r="C151" s="239"/>
      <c r="D151" s="240" t="s">
        <v>186</v>
      </c>
      <c r="E151" s="241" t="s">
        <v>1</v>
      </c>
      <c r="F151" s="242" t="s">
        <v>429</v>
      </c>
      <c r="G151" s="239"/>
      <c r="H151" s="243">
        <v>28.199999999999999</v>
      </c>
      <c r="I151" s="244"/>
      <c r="J151" s="239"/>
      <c r="K151" s="239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186</v>
      </c>
      <c r="AU151" s="249" t="s">
        <v>83</v>
      </c>
      <c r="AV151" s="13" t="s">
        <v>83</v>
      </c>
      <c r="AW151" s="13" t="s">
        <v>30</v>
      </c>
      <c r="AX151" s="13" t="s">
        <v>73</v>
      </c>
      <c r="AY151" s="249" t="s">
        <v>121</v>
      </c>
    </row>
    <row r="152" s="13" customFormat="1">
      <c r="A152" s="13"/>
      <c r="B152" s="238"/>
      <c r="C152" s="239"/>
      <c r="D152" s="240" t="s">
        <v>186</v>
      </c>
      <c r="E152" s="241" t="s">
        <v>1</v>
      </c>
      <c r="F152" s="242" t="s">
        <v>430</v>
      </c>
      <c r="G152" s="239"/>
      <c r="H152" s="243">
        <v>6.5999999999999996</v>
      </c>
      <c r="I152" s="244"/>
      <c r="J152" s="239"/>
      <c r="K152" s="239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186</v>
      </c>
      <c r="AU152" s="249" t="s">
        <v>83</v>
      </c>
      <c r="AV152" s="13" t="s">
        <v>83</v>
      </c>
      <c r="AW152" s="13" t="s">
        <v>30</v>
      </c>
      <c r="AX152" s="13" t="s">
        <v>73</v>
      </c>
      <c r="AY152" s="249" t="s">
        <v>121</v>
      </c>
    </row>
    <row r="153" s="13" customFormat="1">
      <c r="A153" s="13"/>
      <c r="B153" s="238"/>
      <c r="C153" s="239"/>
      <c r="D153" s="240" t="s">
        <v>186</v>
      </c>
      <c r="E153" s="241" t="s">
        <v>1</v>
      </c>
      <c r="F153" s="242" t="s">
        <v>431</v>
      </c>
      <c r="G153" s="239"/>
      <c r="H153" s="243">
        <v>7.3499999999999996</v>
      </c>
      <c r="I153" s="244"/>
      <c r="J153" s="239"/>
      <c r="K153" s="239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186</v>
      </c>
      <c r="AU153" s="249" t="s">
        <v>83</v>
      </c>
      <c r="AV153" s="13" t="s">
        <v>83</v>
      </c>
      <c r="AW153" s="13" t="s">
        <v>30</v>
      </c>
      <c r="AX153" s="13" t="s">
        <v>73</v>
      </c>
      <c r="AY153" s="249" t="s">
        <v>121</v>
      </c>
    </row>
    <row r="154" s="13" customFormat="1">
      <c r="A154" s="13"/>
      <c r="B154" s="238"/>
      <c r="C154" s="239"/>
      <c r="D154" s="240" t="s">
        <v>186</v>
      </c>
      <c r="E154" s="241" t="s">
        <v>1</v>
      </c>
      <c r="F154" s="242" t="s">
        <v>432</v>
      </c>
      <c r="G154" s="239"/>
      <c r="H154" s="243">
        <v>3.6000000000000001</v>
      </c>
      <c r="I154" s="244"/>
      <c r="J154" s="239"/>
      <c r="K154" s="239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186</v>
      </c>
      <c r="AU154" s="249" t="s">
        <v>83</v>
      </c>
      <c r="AV154" s="13" t="s">
        <v>83</v>
      </c>
      <c r="AW154" s="13" t="s">
        <v>30</v>
      </c>
      <c r="AX154" s="13" t="s">
        <v>73</v>
      </c>
      <c r="AY154" s="249" t="s">
        <v>121</v>
      </c>
    </row>
    <row r="155" s="13" customFormat="1">
      <c r="A155" s="13"/>
      <c r="B155" s="238"/>
      <c r="C155" s="239"/>
      <c r="D155" s="240" t="s">
        <v>186</v>
      </c>
      <c r="E155" s="241" t="s">
        <v>1</v>
      </c>
      <c r="F155" s="242" t="s">
        <v>433</v>
      </c>
      <c r="G155" s="239"/>
      <c r="H155" s="243">
        <v>24.899999999999999</v>
      </c>
      <c r="I155" s="244"/>
      <c r="J155" s="239"/>
      <c r="K155" s="239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186</v>
      </c>
      <c r="AU155" s="249" t="s">
        <v>83</v>
      </c>
      <c r="AV155" s="13" t="s">
        <v>83</v>
      </c>
      <c r="AW155" s="13" t="s">
        <v>30</v>
      </c>
      <c r="AX155" s="13" t="s">
        <v>73</v>
      </c>
      <c r="AY155" s="249" t="s">
        <v>121</v>
      </c>
    </row>
    <row r="156" s="13" customFormat="1">
      <c r="A156" s="13"/>
      <c r="B156" s="238"/>
      <c r="C156" s="239"/>
      <c r="D156" s="240" t="s">
        <v>186</v>
      </c>
      <c r="E156" s="241" t="s">
        <v>1</v>
      </c>
      <c r="F156" s="242" t="s">
        <v>434</v>
      </c>
      <c r="G156" s="239"/>
      <c r="H156" s="243">
        <v>4.2000000000000002</v>
      </c>
      <c r="I156" s="244"/>
      <c r="J156" s="239"/>
      <c r="K156" s="239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186</v>
      </c>
      <c r="AU156" s="249" t="s">
        <v>83</v>
      </c>
      <c r="AV156" s="13" t="s">
        <v>83</v>
      </c>
      <c r="AW156" s="13" t="s">
        <v>30</v>
      </c>
      <c r="AX156" s="13" t="s">
        <v>73</v>
      </c>
      <c r="AY156" s="249" t="s">
        <v>121</v>
      </c>
    </row>
    <row r="157" s="13" customFormat="1">
      <c r="A157" s="13"/>
      <c r="B157" s="238"/>
      <c r="C157" s="239"/>
      <c r="D157" s="240" t="s">
        <v>186</v>
      </c>
      <c r="E157" s="241" t="s">
        <v>1</v>
      </c>
      <c r="F157" s="242" t="s">
        <v>435</v>
      </c>
      <c r="G157" s="239"/>
      <c r="H157" s="243">
        <v>1.3999999999999999</v>
      </c>
      <c r="I157" s="244"/>
      <c r="J157" s="239"/>
      <c r="K157" s="239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186</v>
      </c>
      <c r="AU157" s="249" t="s">
        <v>83</v>
      </c>
      <c r="AV157" s="13" t="s">
        <v>83</v>
      </c>
      <c r="AW157" s="13" t="s">
        <v>30</v>
      </c>
      <c r="AX157" s="13" t="s">
        <v>73</v>
      </c>
      <c r="AY157" s="249" t="s">
        <v>121</v>
      </c>
    </row>
    <row r="158" s="13" customFormat="1">
      <c r="A158" s="13"/>
      <c r="B158" s="238"/>
      <c r="C158" s="239"/>
      <c r="D158" s="240" t="s">
        <v>186</v>
      </c>
      <c r="E158" s="241" t="s">
        <v>1</v>
      </c>
      <c r="F158" s="242" t="s">
        <v>436</v>
      </c>
      <c r="G158" s="239"/>
      <c r="H158" s="243">
        <v>7.6500000000000004</v>
      </c>
      <c r="I158" s="244"/>
      <c r="J158" s="239"/>
      <c r="K158" s="239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186</v>
      </c>
      <c r="AU158" s="249" t="s">
        <v>83</v>
      </c>
      <c r="AV158" s="13" t="s">
        <v>83</v>
      </c>
      <c r="AW158" s="13" t="s">
        <v>30</v>
      </c>
      <c r="AX158" s="13" t="s">
        <v>73</v>
      </c>
      <c r="AY158" s="249" t="s">
        <v>121</v>
      </c>
    </row>
    <row r="159" s="15" customFormat="1">
      <c r="A159" s="15"/>
      <c r="B159" s="260"/>
      <c r="C159" s="261"/>
      <c r="D159" s="240" t="s">
        <v>186</v>
      </c>
      <c r="E159" s="262" t="s">
        <v>1</v>
      </c>
      <c r="F159" s="263" t="s">
        <v>191</v>
      </c>
      <c r="G159" s="261"/>
      <c r="H159" s="264">
        <v>140.15000000000001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0" t="s">
        <v>186</v>
      </c>
      <c r="AU159" s="270" t="s">
        <v>83</v>
      </c>
      <c r="AV159" s="15" t="s">
        <v>120</v>
      </c>
      <c r="AW159" s="15" t="s">
        <v>30</v>
      </c>
      <c r="AX159" s="15" t="s">
        <v>81</v>
      </c>
      <c r="AY159" s="270" t="s">
        <v>121</v>
      </c>
    </row>
    <row r="160" s="2" customFormat="1" ht="24.15" customHeight="1">
      <c r="A160" s="38"/>
      <c r="B160" s="39"/>
      <c r="C160" s="211" t="s">
        <v>138</v>
      </c>
      <c r="D160" s="211" t="s">
        <v>122</v>
      </c>
      <c r="E160" s="212" t="s">
        <v>441</v>
      </c>
      <c r="F160" s="213" t="s">
        <v>442</v>
      </c>
      <c r="G160" s="214" t="s">
        <v>184</v>
      </c>
      <c r="H160" s="215">
        <v>70.075000000000003</v>
      </c>
      <c r="I160" s="216"/>
      <c r="J160" s="217">
        <f>ROUND(I160*H160,2)</f>
        <v>0</v>
      </c>
      <c r="K160" s="218"/>
      <c r="L160" s="44"/>
      <c r="M160" s="219" t="s">
        <v>1</v>
      </c>
      <c r="N160" s="220" t="s">
        <v>38</v>
      </c>
      <c r="O160" s="91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120</v>
      </c>
      <c r="AT160" s="223" t="s">
        <v>122</v>
      </c>
      <c r="AU160" s="223" t="s">
        <v>83</v>
      </c>
      <c r="AY160" s="17" t="s">
        <v>121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120</v>
      </c>
      <c r="BM160" s="223" t="s">
        <v>443</v>
      </c>
    </row>
    <row r="161" s="13" customFormat="1">
      <c r="A161" s="13"/>
      <c r="B161" s="238"/>
      <c r="C161" s="239"/>
      <c r="D161" s="240" t="s">
        <v>186</v>
      </c>
      <c r="E161" s="241" t="s">
        <v>1</v>
      </c>
      <c r="F161" s="242" t="s">
        <v>444</v>
      </c>
      <c r="G161" s="239"/>
      <c r="H161" s="243">
        <v>70.075000000000003</v>
      </c>
      <c r="I161" s="244"/>
      <c r="J161" s="239"/>
      <c r="K161" s="239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186</v>
      </c>
      <c r="AU161" s="249" t="s">
        <v>83</v>
      </c>
      <c r="AV161" s="13" t="s">
        <v>83</v>
      </c>
      <c r="AW161" s="13" t="s">
        <v>30</v>
      </c>
      <c r="AX161" s="13" t="s">
        <v>81</v>
      </c>
      <c r="AY161" s="249" t="s">
        <v>121</v>
      </c>
    </row>
    <row r="162" s="2" customFormat="1" ht="24.15" customHeight="1">
      <c r="A162" s="38"/>
      <c r="B162" s="39"/>
      <c r="C162" s="211" t="s">
        <v>142</v>
      </c>
      <c r="D162" s="211" t="s">
        <v>122</v>
      </c>
      <c r="E162" s="212" t="s">
        <v>445</v>
      </c>
      <c r="F162" s="213" t="s">
        <v>446</v>
      </c>
      <c r="G162" s="214" t="s">
        <v>184</v>
      </c>
      <c r="H162" s="215">
        <v>1.44</v>
      </c>
      <c r="I162" s="216"/>
      <c r="J162" s="217">
        <f>ROUND(I162*H162,2)</f>
        <v>0</v>
      </c>
      <c r="K162" s="218"/>
      <c r="L162" s="44"/>
      <c r="M162" s="219" t="s">
        <v>1</v>
      </c>
      <c r="N162" s="220" t="s">
        <v>38</v>
      </c>
      <c r="O162" s="91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120</v>
      </c>
      <c r="AT162" s="223" t="s">
        <v>122</v>
      </c>
      <c r="AU162" s="223" t="s">
        <v>83</v>
      </c>
      <c r="AY162" s="17" t="s">
        <v>121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120</v>
      </c>
      <c r="BM162" s="223" t="s">
        <v>447</v>
      </c>
    </row>
    <row r="163" s="13" customFormat="1">
      <c r="A163" s="13"/>
      <c r="B163" s="238"/>
      <c r="C163" s="239"/>
      <c r="D163" s="240" t="s">
        <v>186</v>
      </c>
      <c r="E163" s="241" t="s">
        <v>1</v>
      </c>
      <c r="F163" s="242" t="s">
        <v>448</v>
      </c>
      <c r="G163" s="239"/>
      <c r="H163" s="243">
        <v>1.44</v>
      </c>
      <c r="I163" s="244"/>
      <c r="J163" s="239"/>
      <c r="K163" s="239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186</v>
      </c>
      <c r="AU163" s="249" t="s">
        <v>83</v>
      </c>
      <c r="AV163" s="13" t="s">
        <v>83</v>
      </c>
      <c r="AW163" s="13" t="s">
        <v>30</v>
      </c>
      <c r="AX163" s="13" t="s">
        <v>81</v>
      </c>
      <c r="AY163" s="249" t="s">
        <v>121</v>
      </c>
    </row>
    <row r="164" s="2" customFormat="1" ht="33" customHeight="1">
      <c r="A164" s="38"/>
      <c r="B164" s="39"/>
      <c r="C164" s="211" t="s">
        <v>146</v>
      </c>
      <c r="D164" s="211" t="s">
        <v>122</v>
      </c>
      <c r="E164" s="212" t="s">
        <v>449</v>
      </c>
      <c r="F164" s="213" t="s">
        <v>450</v>
      </c>
      <c r="G164" s="214" t="s">
        <v>184</v>
      </c>
      <c r="H164" s="215">
        <v>2.2000000000000002</v>
      </c>
      <c r="I164" s="216"/>
      <c r="J164" s="217">
        <f>ROUND(I164*H164,2)</f>
        <v>0</v>
      </c>
      <c r="K164" s="218"/>
      <c r="L164" s="44"/>
      <c r="M164" s="219" t="s">
        <v>1</v>
      </c>
      <c r="N164" s="220" t="s">
        <v>38</v>
      </c>
      <c r="O164" s="91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120</v>
      </c>
      <c r="AT164" s="223" t="s">
        <v>122</v>
      </c>
      <c r="AU164" s="223" t="s">
        <v>83</v>
      </c>
      <c r="AY164" s="17" t="s">
        <v>121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120</v>
      </c>
      <c r="BM164" s="223" t="s">
        <v>451</v>
      </c>
    </row>
    <row r="165" s="13" customFormat="1">
      <c r="A165" s="13"/>
      <c r="B165" s="238"/>
      <c r="C165" s="239"/>
      <c r="D165" s="240" t="s">
        <v>186</v>
      </c>
      <c r="E165" s="241" t="s">
        <v>1</v>
      </c>
      <c r="F165" s="242" t="s">
        <v>452</v>
      </c>
      <c r="G165" s="239"/>
      <c r="H165" s="243">
        <v>2.2000000000000002</v>
      </c>
      <c r="I165" s="244"/>
      <c r="J165" s="239"/>
      <c r="K165" s="239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186</v>
      </c>
      <c r="AU165" s="249" t="s">
        <v>83</v>
      </c>
      <c r="AV165" s="13" t="s">
        <v>83</v>
      </c>
      <c r="AW165" s="13" t="s">
        <v>30</v>
      </c>
      <c r="AX165" s="13" t="s">
        <v>81</v>
      </c>
      <c r="AY165" s="249" t="s">
        <v>121</v>
      </c>
    </row>
    <row r="166" s="2" customFormat="1" ht="33" customHeight="1">
      <c r="A166" s="38"/>
      <c r="B166" s="39"/>
      <c r="C166" s="211" t="s">
        <v>150</v>
      </c>
      <c r="D166" s="211" t="s">
        <v>122</v>
      </c>
      <c r="E166" s="212" t="s">
        <v>453</v>
      </c>
      <c r="F166" s="213" t="s">
        <v>454</v>
      </c>
      <c r="G166" s="214" t="s">
        <v>184</v>
      </c>
      <c r="H166" s="215">
        <v>0.45000000000000001</v>
      </c>
      <c r="I166" s="216"/>
      <c r="J166" s="217">
        <f>ROUND(I166*H166,2)</f>
        <v>0</v>
      </c>
      <c r="K166" s="218"/>
      <c r="L166" s="44"/>
      <c r="M166" s="219" t="s">
        <v>1</v>
      </c>
      <c r="N166" s="220" t="s">
        <v>38</v>
      </c>
      <c r="O166" s="91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120</v>
      </c>
      <c r="AT166" s="223" t="s">
        <v>122</v>
      </c>
      <c r="AU166" s="223" t="s">
        <v>83</v>
      </c>
      <c r="AY166" s="17" t="s">
        <v>121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120</v>
      </c>
      <c r="BM166" s="223" t="s">
        <v>455</v>
      </c>
    </row>
    <row r="167" s="13" customFormat="1">
      <c r="A167" s="13"/>
      <c r="B167" s="238"/>
      <c r="C167" s="239"/>
      <c r="D167" s="240" t="s">
        <v>186</v>
      </c>
      <c r="E167" s="241" t="s">
        <v>1</v>
      </c>
      <c r="F167" s="242" t="s">
        <v>456</v>
      </c>
      <c r="G167" s="239"/>
      <c r="H167" s="243">
        <v>0.45000000000000001</v>
      </c>
      <c r="I167" s="244"/>
      <c r="J167" s="239"/>
      <c r="K167" s="239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186</v>
      </c>
      <c r="AU167" s="249" t="s">
        <v>83</v>
      </c>
      <c r="AV167" s="13" t="s">
        <v>83</v>
      </c>
      <c r="AW167" s="13" t="s">
        <v>30</v>
      </c>
      <c r="AX167" s="13" t="s">
        <v>81</v>
      </c>
      <c r="AY167" s="249" t="s">
        <v>121</v>
      </c>
    </row>
    <row r="168" s="2" customFormat="1" ht="37.8" customHeight="1">
      <c r="A168" s="38"/>
      <c r="B168" s="39"/>
      <c r="C168" s="211" t="s">
        <v>154</v>
      </c>
      <c r="D168" s="211" t="s">
        <v>122</v>
      </c>
      <c r="E168" s="212" t="s">
        <v>457</v>
      </c>
      <c r="F168" s="213" t="s">
        <v>458</v>
      </c>
      <c r="G168" s="214" t="s">
        <v>184</v>
      </c>
      <c r="H168" s="215">
        <v>284.38999999999999</v>
      </c>
      <c r="I168" s="216"/>
      <c r="J168" s="217">
        <f>ROUND(I168*H168,2)</f>
        <v>0</v>
      </c>
      <c r="K168" s="218"/>
      <c r="L168" s="44"/>
      <c r="M168" s="219" t="s">
        <v>1</v>
      </c>
      <c r="N168" s="220" t="s">
        <v>38</v>
      </c>
      <c r="O168" s="91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120</v>
      </c>
      <c r="AT168" s="223" t="s">
        <v>122</v>
      </c>
      <c r="AU168" s="223" t="s">
        <v>83</v>
      </c>
      <c r="AY168" s="17" t="s">
        <v>121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120</v>
      </c>
      <c r="BM168" s="223" t="s">
        <v>459</v>
      </c>
    </row>
    <row r="169" s="13" customFormat="1">
      <c r="A169" s="13"/>
      <c r="B169" s="238"/>
      <c r="C169" s="239"/>
      <c r="D169" s="240" t="s">
        <v>186</v>
      </c>
      <c r="E169" s="241" t="s">
        <v>1</v>
      </c>
      <c r="F169" s="242" t="s">
        <v>460</v>
      </c>
      <c r="G169" s="239"/>
      <c r="H169" s="243">
        <v>284.38999999999999</v>
      </c>
      <c r="I169" s="244"/>
      <c r="J169" s="239"/>
      <c r="K169" s="239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186</v>
      </c>
      <c r="AU169" s="249" t="s">
        <v>83</v>
      </c>
      <c r="AV169" s="13" t="s">
        <v>83</v>
      </c>
      <c r="AW169" s="13" t="s">
        <v>30</v>
      </c>
      <c r="AX169" s="13" t="s">
        <v>73</v>
      </c>
      <c r="AY169" s="249" t="s">
        <v>121</v>
      </c>
    </row>
    <row r="170" s="15" customFormat="1">
      <c r="A170" s="15"/>
      <c r="B170" s="260"/>
      <c r="C170" s="261"/>
      <c r="D170" s="240" t="s">
        <v>186</v>
      </c>
      <c r="E170" s="262" t="s">
        <v>1</v>
      </c>
      <c r="F170" s="263" t="s">
        <v>191</v>
      </c>
      <c r="G170" s="261"/>
      <c r="H170" s="264">
        <v>284.38999999999999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0" t="s">
        <v>186</v>
      </c>
      <c r="AU170" s="270" t="s">
        <v>83</v>
      </c>
      <c r="AV170" s="15" t="s">
        <v>120</v>
      </c>
      <c r="AW170" s="15" t="s">
        <v>30</v>
      </c>
      <c r="AX170" s="15" t="s">
        <v>81</v>
      </c>
      <c r="AY170" s="270" t="s">
        <v>121</v>
      </c>
    </row>
    <row r="171" s="2" customFormat="1" ht="37.8" customHeight="1">
      <c r="A171" s="38"/>
      <c r="B171" s="39"/>
      <c r="C171" s="211" t="s">
        <v>158</v>
      </c>
      <c r="D171" s="211" t="s">
        <v>122</v>
      </c>
      <c r="E171" s="212" t="s">
        <v>461</v>
      </c>
      <c r="F171" s="213" t="s">
        <v>462</v>
      </c>
      <c r="G171" s="214" t="s">
        <v>184</v>
      </c>
      <c r="H171" s="215">
        <v>284.38999999999999</v>
      </c>
      <c r="I171" s="216"/>
      <c r="J171" s="217">
        <f>ROUND(I171*H171,2)</f>
        <v>0</v>
      </c>
      <c r="K171" s="218"/>
      <c r="L171" s="44"/>
      <c r="M171" s="219" t="s">
        <v>1</v>
      </c>
      <c r="N171" s="220" t="s">
        <v>38</v>
      </c>
      <c r="O171" s="91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120</v>
      </c>
      <c r="AT171" s="223" t="s">
        <v>122</v>
      </c>
      <c r="AU171" s="223" t="s">
        <v>83</v>
      </c>
      <c r="AY171" s="17" t="s">
        <v>121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120</v>
      </c>
      <c r="BM171" s="223" t="s">
        <v>463</v>
      </c>
    </row>
    <row r="172" s="2" customFormat="1" ht="24.15" customHeight="1">
      <c r="A172" s="38"/>
      <c r="B172" s="39"/>
      <c r="C172" s="211" t="s">
        <v>161</v>
      </c>
      <c r="D172" s="211" t="s">
        <v>122</v>
      </c>
      <c r="E172" s="212" t="s">
        <v>464</v>
      </c>
      <c r="F172" s="213" t="s">
        <v>465</v>
      </c>
      <c r="G172" s="214" t="s">
        <v>184</v>
      </c>
      <c r="H172" s="215">
        <v>284.38999999999999</v>
      </c>
      <c r="I172" s="216"/>
      <c r="J172" s="217">
        <f>ROUND(I172*H172,2)</f>
        <v>0</v>
      </c>
      <c r="K172" s="218"/>
      <c r="L172" s="44"/>
      <c r="M172" s="219" t="s">
        <v>1</v>
      </c>
      <c r="N172" s="220" t="s">
        <v>38</v>
      </c>
      <c r="O172" s="91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120</v>
      </c>
      <c r="AT172" s="223" t="s">
        <v>122</v>
      </c>
      <c r="AU172" s="223" t="s">
        <v>83</v>
      </c>
      <c r="AY172" s="17" t="s">
        <v>121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120</v>
      </c>
      <c r="BM172" s="223" t="s">
        <v>466</v>
      </c>
    </row>
    <row r="173" s="2" customFormat="1" ht="33" customHeight="1">
      <c r="A173" s="38"/>
      <c r="B173" s="39"/>
      <c r="C173" s="211" t="s">
        <v>8</v>
      </c>
      <c r="D173" s="211" t="s">
        <v>122</v>
      </c>
      <c r="E173" s="212" t="s">
        <v>467</v>
      </c>
      <c r="F173" s="213" t="s">
        <v>468</v>
      </c>
      <c r="G173" s="214" t="s">
        <v>333</v>
      </c>
      <c r="H173" s="215">
        <v>511.90199999999999</v>
      </c>
      <c r="I173" s="216"/>
      <c r="J173" s="217">
        <f>ROUND(I173*H173,2)</f>
        <v>0</v>
      </c>
      <c r="K173" s="218"/>
      <c r="L173" s="44"/>
      <c r="M173" s="219" t="s">
        <v>1</v>
      </c>
      <c r="N173" s="220" t="s">
        <v>38</v>
      </c>
      <c r="O173" s="91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120</v>
      </c>
      <c r="AT173" s="223" t="s">
        <v>122</v>
      </c>
      <c r="AU173" s="223" t="s">
        <v>83</v>
      </c>
      <c r="AY173" s="17" t="s">
        <v>121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120</v>
      </c>
      <c r="BM173" s="223" t="s">
        <v>469</v>
      </c>
    </row>
    <row r="174" s="13" customFormat="1">
      <c r="A174" s="13"/>
      <c r="B174" s="238"/>
      <c r="C174" s="239"/>
      <c r="D174" s="240" t="s">
        <v>186</v>
      </c>
      <c r="E174" s="241" t="s">
        <v>1</v>
      </c>
      <c r="F174" s="242" t="s">
        <v>470</v>
      </c>
      <c r="G174" s="239"/>
      <c r="H174" s="243">
        <v>511.90199999999999</v>
      </c>
      <c r="I174" s="244"/>
      <c r="J174" s="239"/>
      <c r="K174" s="239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186</v>
      </c>
      <c r="AU174" s="249" t="s">
        <v>83</v>
      </c>
      <c r="AV174" s="13" t="s">
        <v>83</v>
      </c>
      <c r="AW174" s="13" t="s">
        <v>30</v>
      </c>
      <c r="AX174" s="13" t="s">
        <v>81</v>
      </c>
      <c r="AY174" s="249" t="s">
        <v>121</v>
      </c>
    </row>
    <row r="175" s="2" customFormat="1" ht="16.5" customHeight="1">
      <c r="A175" s="38"/>
      <c r="B175" s="39"/>
      <c r="C175" s="211" t="s">
        <v>239</v>
      </c>
      <c r="D175" s="211" t="s">
        <v>122</v>
      </c>
      <c r="E175" s="212" t="s">
        <v>471</v>
      </c>
      <c r="F175" s="213" t="s">
        <v>472</v>
      </c>
      <c r="G175" s="214" t="s">
        <v>184</v>
      </c>
      <c r="H175" s="215">
        <v>284.38999999999999</v>
      </c>
      <c r="I175" s="216"/>
      <c r="J175" s="217">
        <f>ROUND(I175*H175,2)</f>
        <v>0</v>
      </c>
      <c r="K175" s="218"/>
      <c r="L175" s="44"/>
      <c r="M175" s="219" t="s">
        <v>1</v>
      </c>
      <c r="N175" s="220" t="s">
        <v>38</v>
      </c>
      <c r="O175" s="91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120</v>
      </c>
      <c r="AT175" s="223" t="s">
        <v>122</v>
      </c>
      <c r="AU175" s="223" t="s">
        <v>83</v>
      </c>
      <c r="AY175" s="17" t="s">
        <v>121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120</v>
      </c>
      <c r="BM175" s="223" t="s">
        <v>473</v>
      </c>
    </row>
    <row r="176" s="2" customFormat="1" ht="37.8" customHeight="1">
      <c r="A176" s="38"/>
      <c r="B176" s="39"/>
      <c r="C176" s="211" t="s">
        <v>243</v>
      </c>
      <c r="D176" s="211" t="s">
        <v>122</v>
      </c>
      <c r="E176" s="212" t="s">
        <v>474</v>
      </c>
      <c r="F176" s="213" t="s">
        <v>475</v>
      </c>
      <c r="G176" s="214" t="s">
        <v>180</v>
      </c>
      <c r="H176" s="215">
        <v>1801.2000000000001</v>
      </c>
      <c r="I176" s="216"/>
      <c r="J176" s="217">
        <f>ROUND(I176*H176,2)</f>
        <v>0</v>
      </c>
      <c r="K176" s="218"/>
      <c r="L176" s="44"/>
      <c r="M176" s="219" t="s">
        <v>1</v>
      </c>
      <c r="N176" s="220" t="s">
        <v>38</v>
      </c>
      <c r="O176" s="91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120</v>
      </c>
      <c r="AT176" s="223" t="s">
        <v>122</v>
      </c>
      <c r="AU176" s="223" t="s">
        <v>83</v>
      </c>
      <c r="AY176" s="17" t="s">
        <v>121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120</v>
      </c>
      <c r="BM176" s="223" t="s">
        <v>476</v>
      </c>
    </row>
    <row r="177" s="13" customFormat="1">
      <c r="A177" s="13"/>
      <c r="B177" s="238"/>
      <c r="C177" s="239"/>
      <c r="D177" s="240" t="s">
        <v>186</v>
      </c>
      <c r="E177" s="241" t="s">
        <v>1</v>
      </c>
      <c r="F177" s="242" t="s">
        <v>477</v>
      </c>
      <c r="G177" s="239"/>
      <c r="H177" s="243">
        <v>1801.2000000000001</v>
      </c>
      <c r="I177" s="244"/>
      <c r="J177" s="239"/>
      <c r="K177" s="239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186</v>
      </c>
      <c r="AU177" s="249" t="s">
        <v>83</v>
      </c>
      <c r="AV177" s="13" t="s">
        <v>83</v>
      </c>
      <c r="AW177" s="13" t="s">
        <v>30</v>
      </c>
      <c r="AX177" s="13" t="s">
        <v>81</v>
      </c>
      <c r="AY177" s="249" t="s">
        <v>121</v>
      </c>
    </row>
    <row r="178" s="2" customFormat="1" ht="24.15" customHeight="1">
      <c r="A178" s="38"/>
      <c r="B178" s="39"/>
      <c r="C178" s="211" t="s">
        <v>248</v>
      </c>
      <c r="D178" s="211" t="s">
        <v>122</v>
      </c>
      <c r="E178" s="212" t="s">
        <v>478</v>
      </c>
      <c r="F178" s="213" t="s">
        <v>479</v>
      </c>
      <c r="G178" s="214" t="s">
        <v>180</v>
      </c>
      <c r="H178" s="215">
        <v>486</v>
      </c>
      <c r="I178" s="216"/>
      <c r="J178" s="217">
        <f>ROUND(I178*H178,2)</f>
        <v>0</v>
      </c>
      <c r="K178" s="218"/>
      <c r="L178" s="44"/>
      <c r="M178" s="219" t="s">
        <v>1</v>
      </c>
      <c r="N178" s="220" t="s">
        <v>38</v>
      </c>
      <c r="O178" s="91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120</v>
      </c>
      <c r="AT178" s="223" t="s">
        <v>122</v>
      </c>
      <c r="AU178" s="223" t="s">
        <v>83</v>
      </c>
      <c r="AY178" s="17" t="s">
        <v>121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120</v>
      </c>
      <c r="BM178" s="223" t="s">
        <v>480</v>
      </c>
    </row>
    <row r="179" s="2" customFormat="1" ht="16.5" customHeight="1">
      <c r="A179" s="38"/>
      <c r="B179" s="39"/>
      <c r="C179" s="272" t="s">
        <v>252</v>
      </c>
      <c r="D179" s="272" t="s">
        <v>481</v>
      </c>
      <c r="E179" s="273" t="s">
        <v>482</v>
      </c>
      <c r="F179" s="274" t="s">
        <v>483</v>
      </c>
      <c r="G179" s="275" t="s">
        <v>333</v>
      </c>
      <c r="H179" s="276">
        <v>174.96000000000001</v>
      </c>
      <c r="I179" s="277"/>
      <c r="J179" s="278">
        <f>ROUND(I179*H179,2)</f>
        <v>0</v>
      </c>
      <c r="K179" s="279"/>
      <c r="L179" s="280"/>
      <c r="M179" s="281" t="s">
        <v>1</v>
      </c>
      <c r="N179" s="282" t="s">
        <v>38</v>
      </c>
      <c r="O179" s="91"/>
      <c r="P179" s="221">
        <f>O179*H179</f>
        <v>0</v>
      </c>
      <c r="Q179" s="221">
        <v>1</v>
      </c>
      <c r="R179" s="221">
        <f>Q179*H179</f>
        <v>174.96000000000001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150</v>
      </c>
      <c r="AT179" s="223" t="s">
        <v>481</v>
      </c>
      <c r="AU179" s="223" t="s">
        <v>83</v>
      </c>
      <c r="AY179" s="17" t="s">
        <v>121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120</v>
      </c>
      <c r="BM179" s="223" t="s">
        <v>484</v>
      </c>
    </row>
    <row r="180" s="13" customFormat="1">
      <c r="A180" s="13"/>
      <c r="B180" s="238"/>
      <c r="C180" s="239"/>
      <c r="D180" s="240" t="s">
        <v>186</v>
      </c>
      <c r="E180" s="241" t="s">
        <v>1</v>
      </c>
      <c r="F180" s="242" t="s">
        <v>485</v>
      </c>
      <c r="G180" s="239"/>
      <c r="H180" s="243">
        <v>174.96000000000001</v>
      </c>
      <c r="I180" s="244"/>
      <c r="J180" s="239"/>
      <c r="K180" s="239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186</v>
      </c>
      <c r="AU180" s="249" t="s">
        <v>83</v>
      </c>
      <c r="AV180" s="13" t="s">
        <v>83</v>
      </c>
      <c r="AW180" s="13" t="s">
        <v>30</v>
      </c>
      <c r="AX180" s="13" t="s">
        <v>81</v>
      </c>
      <c r="AY180" s="249" t="s">
        <v>121</v>
      </c>
    </row>
    <row r="181" s="2" customFormat="1" ht="24.15" customHeight="1">
      <c r="A181" s="38"/>
      <c r="B181" s="39"/>
      <c r="C181" s="211" t="s">
        <v>256</v>
      </c>
      <c r="D181" s="211" t="s">
        <v>122</v>
      </c>
      <c r="E181" s="212" t="s">
        <v>486</v>
      </c>
      <c r="F181" s="213" t="s">
        <v>487</v>
      </c>
      <c r="G181" s="214" t="s">
        <v>180</v>
      </c>
      <c r="H181" s="215">
        <v>1133</v>
      </c>
      <c r="I181" s="216"/>
      <c r="J181" s="217">
        <f>ROUND(I181*H181,2)</f>
        <v>0</v>
      </c>
      <c r="K181" s="218"/>
      <c r="L181" s="44"/>
      <c r="M181" s="219" t="s">
        <v>1</v>
      </c>
      <c r="N181" s="220" t="s">
        <v>38</v>
      </c>
      <c r="O181" s="91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120</v>
      </c>
      <c r="AT181" s="223" t="s">
        <v>122</v>
      </c>
      <c r="AU181" s="223" t="s">
        <v>83</v>
      </c>
      <c r="AY181" s="17" t="s">
        <v>121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120</v>
      </c>
      <c r="BM181" s="223" t="s">
        <v>488</v>
      </c>
    </row>
    <row r="182" s="13" customFormat="1">
      <c r="A182" s="13"/>
      <c r="B182" s="238"/>
      <c r="C182" s="239"/>
      <c r="D182" s="240" t="s">
        <v>186</v>
      </c>
      <c r="E182" s="241" t="s">
        <v>1</v>
      </c>
      <c r="F182" s="242" t="s">
        <v>489</v>
      </c>
      <c r="G182" s="239"/>
      <c r="H182" s="243">
        <v>442.5</v>
      </c>
      <c r="I182" s="244"/>
      <c r="J182" s="239"/>
      <c r="K182" s="239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186</v>
      </c>
      <c r="AU182" s="249" t="s">
        <v>83</v>
      </c>
      <c r="AV182" s="13" t="s">
        <v>83</v>
      </c>
      <c r="AW182" s="13" t="s">
        <v>30</v>
      </c>
      <c r="AX182" s="13" t="s">
        <v>73</v>
      </c>
      <c r="AY182" s="249" t="s">
        <v>121</v>
      </c>
    </row>
    <row r="183" s="13" customFormat="1">
      <c r="A183" s="13"/>
      <c r="B183" s="238"/>
      <c r="C183" s="239"/>
      <c r="D183" s="240" t="s">
        <v>186</v>
      </c>
      <c r="E183" s="241" t="s">
        <v>1</v>
      </c>
      <c r="F183" s="242" t="s">
        <v>490</v>
      </c>
      <c r="G183" s="239"/>
      <c r="H183" s="243">
        <v>188</v>
      </c>
      <c r="I183" s="244"/>
      <c r="J183" s="239"/>
      <c r="K183" s="239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186</v>
      </c>
      <c r="AU183" s="249" t="s">
        <v>83</v>
      </c>
      <c r="AV183" s="13" t="s">
        <v>83</v>
      </c>
      <c r="AW183" s="13" t="s">
        <v>30</v>
      </c>
      <c r="AX183" s="13" t="s">
        <v>73</v>
      </c>
      <c r="AY183" s="249" t="s">
        <v>121</v>
      </c>
    </row>
    <row r="184" s="13" customFormat="1">
      <c r="A184" s="13"/>
      <c r="B184" s="238"/>
      <c r="C184" s="239"/>
      <c r="D184" s="240" t="s">
        <v>186</v>
      </c>
      <c r="E184" s="241" t="s">
        <v>1</v>
      </c>
      <c r="F184" s="242" t="s">
        <v>491</v>
      </c>
      <c r="G184" s="239"/>
      <c r="H184" s="243">
        <v>44</v>
      </c>
      <c r="I184" s="244"/>
      <c r="J184" s="239"/>
      <c r="K184" s="239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186</v>
      </c>
      <c r="AU184" s="249" t="s">
        <v>83</v>
      </c>
      <c r="AV184" s="13" t="s">
        <v>83</v>
      </c>
      <c r="AW184" s="13" t="s">
        <v>30</v>
      </c>
      <c r="AX184" s="13" t="s">
        <v>73</v>
      </c>
      <c r="AY184" s="249" t="s">
        <v>121</v>
      </c>
    </row>
    <row r="185" s="13" customFormat="1">
      <c r="A185" s="13"/>
      <c r="B185" s="238"/>
      <c r="C185" s="239"/>
      <c r="D185" s="240" t="s">
        <v>186</v>
      </c>
      <c r="E185" s="241" t="s">
        <v>1</v>
      </c>
      <c r="F185" s="242" t="s">
        <v>492</v>
      </c>
      <c r="G185" s="239"/>
      <c r="H185" s="243">
        <v>39</v>
      </c>
      <c r="I185" s="244"/>
      <c r="J185" s="239"/>
      <c r="K185" s="239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186</v>
      </c>
      <c r="AU185" s="249" t="s">
        <v>83</v>
      </c>
      <c r="AV185" s="13" t="s">
        <v>83</v>
      </c>
      <c r="AW185" s="13" t="s">
        <v>30</v>
      </c>
      <c r="AX185" s="13" t="s">
        <v>73</v>
      </c>
      <c r="AY185" s="249" t="s">
        <v>121</v>
      </c>
    </row>
    <row r="186" s="13" customFormat="1">
      <c r="A186" s="13"/>
      <c r="B186" s="238"/>
      <c r="C186" s="239"/>
      <c r="D186" s="240" t="s">
        <v>186</v>
      </c>
      <c r="E186" s="241" t="s">
        <v>1</v>
      </c>
      <c r="F186" s="242" t="s">
        <v>493</v>
      </c>
      <c r="G186" s="239"/>
      <c r="H186" s="243">
        <v>24</v>
      </c>
      <c r="I186" s="244"/>
      <c r="J186" s="239"/>
      <c r="K186" s="239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186</v>
      </c>
      <c r="AU186" s="249" t="s">
        <v>83</v>
      </c>
      <c r="AV186" s="13" t="s">
        <v>83</v>
      </c>
      <c r="AW186" s="13" t="s">
        <v>30</v>
      </c>
      <c r="AX186" s="13" t="s">
        <v>73</v>
      </c>
      <c r="AY186" s="249" t="s">
        <v>121</v>
      </c>
    </row>
    <row r="187" s="13" customFormat="1">
      <c r="A187" s="13"/>
      <c r="B187" s="238"/>
      <c r="C187" s="239"/>
      <c r="D187" s="240" t="s">
        <v>186</v>
      </c>
      <c r="E187" s="241" t="s">
        <v>1</v>
      </c>
      <c r="F187" s="242" t="s">
        <v>494</v>
      </c>
      <c r="G187" s="239"/>
      <c r="H187" s="243">
        <v>176</v>
      </c>
      <c r="I187" s="244"/>
      <c r="J187" s="239"/>
      <c r="K187" s="239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186</v>
      </c>
      <c r="AU187" s="249" t="s">
        <v>83</v>
      </c>
      <c r="AV187" s="13" t="s">
        <v>83</v>
      </c>
      <c r="AW187" s="13" t="s">
        <v>30</v>
      </c>
      <c r="AX187" s="13" t="s">
        <v>73</v>
      </c>
      <c r="AY187" s="249" t="s">
        <v>121</v>
      </c>
    </row>
    <row r="188" s="13" customFormat="1">
      <c r="A188" s="13"/>
      <c r="B188" s="238"/>
      <c r="C188" s="239"/>
      <c r="D188" s="240" t="s">
        <v>186</v>
      </c>
      <c r="E188" s="241" t="s">
        <v>1</v>
      </c>
      <c r="F188" s="242" t="s">
        <v>495</v>
      </c>
      <c r="G188" s="239"/>
      <c r="H188" s="243">
        <v>8.5</v>
      </c>
      <c r="I188" s="244"/>
      <c r="J188" s="239"/>
      <c r="K188" s="239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186</v>
      </c>
      <c r="AU188" s="249" t="s">
        <v>83</v>
      </c>
      <c r="AV188" s="13" t="s">
        <v>83</v>
      </c>
      <c r="AW188" s="13" t="s">
        <v>30</v>
      </c>
      <c r="AX188" s="13" t="s">
        <v>73</v>
      </c>
      <c r="AY188" s="249" t="s">
        <v>121</v>
      </c>
    </row>
    <row r="189" s="13" customFormat="1">
      <c r="A189" s="13"/>
      <c r="B189" s="238"/>
      <c r="C189" s="239"/>
      <c r="D189" s="240" t="s">
        <v>186</v>
      </c>
      <c r="E189" s="241" t="s">
        <v>1</v>
      </c>
      <c r="F189" s="242" t="s">
        <v>496</v>
      </c>
      <c r="G189" s="239"/>
      <c r="H189" s="243">
        <v>211</v>
      </c>
      <c r="I189" s="244"/>
      <c r="J189" s="239"/>
      <c r="K189" s="239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186</v>
      </c>
      <c r="AU189" s="249" t="s">
        <v>83</v>
      </c>
      <c r="AV189" s="13" t="s">
        <v>83</v>
      </c>
      <c r="AW189" s="13" t="s">
        <v>30</v>
      </c>
      <c r="AX189" s="13" t="s">
        <v>73</v>
      </c>
      <c r="AY189" s="249" t="s">
        <v>121</v>
      </c>
    </row>
    <row r="190" s="15" customFormat="1">
      <c r="A190" s="15"/>
      <c r="B190" s="260"/>
      <c r="C190" s="261"/>
      <c r="D190" s="240" t="s">
        <v>186</v>
      </c>
      <c r="E190" s="262" t="s">
        <v>1</v>
      </c>
      <c r="F190" s="263" t="s">
        <v>191</v>
      </c>
      <c r="G190" s="261"/>
      <c r="H190" s="264">
        <v>1133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0" t="s">
        <v>186</v>
      </c>
      <c r="AU190" s="270" t="s">
        <v>83</v>
      </c>
      <c r="AV190" s="15" t="s">
        <v>120</v>
      </c>
      <c r="AW190" s="15" t="s">
        <v>30</v>
      </c>
      <c r="AX190" s="15" t="s">
        <v>81</v>
      </c>
      <c r="AY190" s="270" t="s">
        <v>121</v>
      </c>
    </row>
    <row r="191" s="11" customFormat="1" ht="22.8" customHeight="1">
      <c r="A191" s="11"/>
      <c r="B191" s="197"/>
      <c r="C191" s="198"/>
      <c r="D191" s="199" t="s">
        <v>72</v>
      </c>
      <c r="E191" s="236" t="s">
        <v>83</v>
      </c>
      <c r="F191" s="236" t="s">
        <v>497</v>
      </c>
      <c r="G191" s="198"/>
      <c r="H191" s="198"/>
      <c r="I191" s="201"/>
      <c r="J191" s="237">
        <f>BK191</f>
        <v>0</v>
      </c>
      <c r="K191" s="198"/>
      <c r="L191" s="203"/>
      <c r="M191" s="204"/>
      <c r="N191" s="205"/>
      <c r="O191" s="205"/>
      <c r="P191" s="206">
        <f>SUM(P192:P206)</f>
        <v>0</v>
      </c>
      <c r="Q191" s="205"/>
      <c r="R191" s="206">
        <f>SUM(R192:R206)</f>
        <v>5.9626762000000006</v>
      </c>
      <c r="S191" s="205"/>
      <c r="T191" s="207">
        <f>SUM(T192:T206)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208" t="s">
        <v>81</v>
      </c>
      <c r="AT191" s="209" t="s">
        <v>72</v>
      </c>
      <c r="AU191" s="209" t="s">
        <v>81</v>
      </c>
      <c r="AY191" s="208" t="s">
        <v>121</v>
      </c>
      <c r="BK191" s="210">
        <f>SUM(BK192:BK206)</f>
        <v>0</v>
      </c>
    </row>
    <row r="192" s="2" customFormat="1" ht="33" customHeight="1">
      <c r="A192" s="38"/>
      <c r="B192" s="39"/>
      <c r="C192" s="211" t="s">
        <v>262</v>
      </c>
      <c r="D192" s="211" t="s">
        <v>122</v>
      </c>
      <c r="E192" s="212" t="s">
        <v>498</v>
      </c>
      <c r="F192" s="213" t="s">
        <v>499</v>
      </c>
      <c r="G192" s="214" t="s">
        <v>184</v>
      </c>
      <c r="H192" s="215">
        <v>3.6400000000000001</v>
      </c>
      <c r="I192" s="216"/>
      <c r="J192" s="217">
        <f>ROUND(I192*H192,2)</f>
        <v>0</v>
      </c>
      <c r="K192" s="218"/>
      <c r="L192" s="44"/>
      <c r="M192" s="219" t="s">
        <v>1</v>
      </c>
      <c r="N192" s="220" t="s">
        <v>38</v>
      </c>
      <c r="O192" s="91"/>
      <c r="P192" s="221">
        <f>O192*H192</f>
        <v>0</v>
      </c>
      <c r="Q192" s="221">
        <v>1.6299999999999999</v>
      </c>
      <c r="R192" s="221">
        <f>Q192*H192</f>
        <v>5.9332000000000003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120</v>
      </c>
      <c r="AT192" s="223" t="s">
        <v>122</v>
      </c>
      <c r="AU192" s="223" t="s">
        <v>83</v>
      </c>
      <c r="AY192" s="17" t="s">
        <v>121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81</v>
      </c>
      <c r="BK192" s="224">
        <f>ROUND(I192*H192,2)</f>
        <v>0</v>
      </c>
      <c r="BL192" s="17" t="s">
        <v>120</v>
      </c>
      <c r="BM192" s="223" t="s">
        <v>500</v>
      </c>
    </row>
    <row r="193" s="13" customFormat="1">
      <c r="A193" s="13"/>
      <c r="B193" s="238"/>
      <c r="C193" s="239"/>
      <c r="D193" s="240" t="s">
        <v>186</v>
      </c>
      <c r="E193" s="241" t="s">
        <v>1</v>
      </c>
      <c r="F193" s="242" t="s">
        <v>448</v>
      </c>
      <c r="G193" s="239"/>
      <c r="H193" s="243">
        <v>1.44</v>
      </c>
      <c r="I193" s="244"/>
      <c r="J193" s="239"/>
      <c r="K193" s="239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186</v>
      </c>
      <c r="AU193" s="249" t="s">
        <v>83</v>
      </c>
      <c r="AV193" s="13" t="s">
        <v>83</v>
      </c>
      <c r="AW193" s="13" t="s">
        <v>30</v>
      </c>
      <c r="AX193" s="13" t="s">
        <v>73</v>
      </c>
      <c r="AY193" s="249" t="s">
        <v>121</v>
      </c>
    </row>
    <row r="194" s="13" customFormat="1">
      <c r="A194" s="13"/>
      <c r="B194" s="238"/>
      <c r="C194" s="239"/>
      <c r="D194" s="240" t="s">
        <v>186</v>
      </c>
      <c r="E194" s="241" t="s">
        <v>1</v>
      </c>
      <c r="F194" s="242" t="s">
        <v>452</v>
      </c>
      <c r="G194" s="239"/>
      <c r="H194" s="243">
        <v>2.2000000000000002</v>
      </c>
      <c r="I194" s="244"/>
      <c r="J194" s="239"/>
      <c r="K194" s="239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186</v>
      </c>
      <c r="AU194" s="249" t="s">
        <v>83</v>
      </c>
      <c r="AV194" s="13" t="s">
        <v>83</v>
      </c>
      <c r="AW194" s="13" t="s">
        <v>30</v>
      </c>
      <c r="AX194" s="13" t="s">
        <v>73</v>
      </c>
      <c r="AY194" s="249" t="s">
        <v>121</v>
      </c>
    </row>
    <row r="195" s="15" customFormat="1">
      <c r="A195" s="15"/>
      <c r="B195" s="260"/>
      <c r="C195" s="261"/>
      <c r="D195" s="240" t="s">
        <v>186</v>
      </c>
      <c r="E195" s="262" t="s">
        <v>1</v>
      </c>
      <c r="F195" s="263" t="s">
        <v>191</v>
      </c>
      <c r="G195" s="261"/>
      <c r="H195" s="264">
        <v>3.6400000000000001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0" t="s">
        <v>186</v>
      </c>
      <c r="AU195" s="270" t="s">
        <v>83</v>
      </c>
      <c r="AV195" s="15" t="s">
        <v>120</v>
      </c>
      <c r="AW195" s="15" t="s">
        <v>30</v>
      </c>
      <c r="AX195" s="15" t="s">
        <v>81</v>
      </c>
      <c r="AY195" s="270" t="s">
        <v>121</v>
      </c>
    </row>
    <row r="196" s="2" customFormat="1" ht="33" customHeight="1">
      <c r="A196" s="38"/>
      <c r="B196" s="39"/>
      <c r="C196" s="211" t="s">
        <v>266</v>
      </c>
      <c r="D196" s="211" t="s">
        <v>122</v>
      </c>
      <c r="E196" s="212" t="s">
        <v>501</v>
      </c>
      <c r="F196" s="213" t="s">
        <v>502</v>
      </c>
      <c r="G196" s="214" t="s">
        <v>180</v>
      </c>
      <c r="H196" s="215">
        <v>25.559999999999999</v>
      </c>
      <c r="I196" s="216"/>
      <c r="J196" s="217">
        <f>ROUND(I196*H196,2)</f>
        <v>0</v>
      </c>
      <c r="K196" s="218"/>
      <c r="L196" s="44"/>
      <c r="M196" s="219" t="s">
        <v>1</v>
      </c>
      <c r="N196" s="220" t="s">
        <v>38</v>
      </c>
      <c r="O196" s="91"/>
      <c r="P196" s="221">
        <f>O196*H196</f>
        <v>0</v>
      </c>
      <c r="Q196" s="221">
        <v>0.00031</v>
      </c>
      <c r="R196" s="221">
        <f>Q196*H196</f>
        <v>0.0079235999999999994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120</v>
      </c>
      <c r="AT196" s="223" t="s">
        <v>122</v>
      </c>
      <c r="AU196" s="223" t="s">
        <v>83</v>
      </c>
      <c r="AY196" s="17" t="s">
        <v>121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120</v>
      </c>
      <c r="BM196" s="223" t="s">
        <v>503</v>
      </c>
    </row>
    <row r="197" s="13" customFormat="1">
      <c r="A197" s="13"/>
      <c r="B197" s="238"/>
      <c r="C197" s="239"/>
      <c r="D197" s="240" t="s">
        <v>186</v>
      </c>
      <c r="E197" s="241" t="s">
        <v>1</v>
      </c>
      <c r="F197" s="242" t="s">
        <v>504</v>
      </c>
      <c r="G197" s="239"/>
      <c r="H197" s="243">
        <v>5.7599999999999998</v>
      </c>
      <c r="I197" s="244"/>
      <c r="J197" s="239"/>
      <c r="K197" s="239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186</v>
      </c>
      <c r="AU197" s="249" t="s">
        <v>83</v>
      </c>
      <c r="AV197" s="13" t="s">
        <v>83</v>
      </c>
      <c r="AW197" s="13" t="s">
        <v>30</v>
      </c>
      <c r="AX197" s="13" t="s">
        <v>73</v>
      </c>
      <c r="AY197" s="249" t="s">
        <v>121</v>
      </c>
    </row>
    <row r="198" s="13" customFormat="1">
      <c r="A198" s="13"/>
      <c r="B198" s="238"/>
      <c r="C198" s="239"/>
      <c r="D198" s="240" t="s">
        <v>186</v>
      </c>
      <c r="E198" s="241" t="s">
        <v>1</v>
      </c>
      <c r="F198" s="242" t="s">
        <v>505</v>
      </c>
      <c r="G198" s="239"/>
      <c r="H198" s="243">
        <v>19.800000000000001</v>
      </c>
      <c r="I198" s="244"/>
      <c r="J198" s="239"/>
      <c r="K198" s="239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186</v>
      </c>
      <c r="AU198" s="249" t="s">
        <v>83</v>
      </c>
      <c r="AV198" s="13" t="s">
        <v>83</v>
      </c>
      <c r="AW198" s="13" t="s">
        <v>30</v>
      </c>
      <c r="AX198" s="13" t="s">
        <v>73</v>
      </c>
      <c r="AY198" s="249" t="s">
        <v>121</v>
      </c>
    </row>
    <row r="199" s="15" customFormat="1">
      <c r="A199" s="15"/>
      <c r="B199" s="260"/>
      <c r="C199" s="261"/>
      <c r="D199" s="240" t="s">
        <v>186</v>
      </c>
      <c r="E199" s="262" t="s">
        <v>1</v>
      </c>
      <c r="F199" s="263" t="s">
        <v>191</v>
      </c>
      <c r="G199" s="261"/>
      <c r="H199" s="264">
        <v>25.559999999999999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0" t="s">
        <v>186</v>
      </c>
      <c r="AU199" s="270" t="s">
        <v>83</v>
      </c>
      <c r="AV199" s="15" t="s">
        <v>120</v>
      </c>
      <c r="AW199" s="15" t="s">
        <v>30</v>
      </c>
      <c r="AX199" s="15" t="s">
        <v>81</v>
      </c>
      <c r="AY199" s="270" t="s">
        <v>121</v>
      </c>
    </row>
    <row r="200" s="2" customFormat="1" ht="24.15" customHeight="1">
      <c r="A200" s="38"/>
      <c r="B200" s="39"/>
      <c r="C200" s="272" t="s">
        <v>270</v>
      </c>
      <c r="D200" s="272" t="s">
        <v>481</v>
      </c>
      <c r="E200" s="273" t="s">
        <v>506</v>
      </c>
      <c r="F200" s="274" t="s">
        <v>507</v>
      </c>
      <c r="G200" s="275" t="s">
        <v>180</v>
      </c>
      <c r="H200" s="276">
        <v>30.276</v>
      </c>
      <c r="I200" s="277"/>
      <c r="J200" s="278">
        <f>ROUND(I200*H200,2)</f>
        <v>0</v>
      </c>
      <c r="K200" s="279"/>
      <c r="L200" s="280"/>
      <c r="M200" s="281" t="s">
        <v>1</v>
      </c>
      <c r="N200" s="282" t="s">
        <v>38</v>
      </c>
      <c r="O200" s="91"/>
      <c r="P200" s="221">
        <f>O200*H200</f>
        <v>0</v>
      </c>
      <c r="Q200" s="221">
        <v>0.00010000000000000001</v>
      </c>
      <c r="R200" s="221">
        <f>Q200*H200</f>
        <v>0.0030276000000000001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150</v>
      </c>
      <c r="AT200" s="223" t="s">
        <v>481</v>
      </c>
      <c r="AU200" s="223" t="s">
        <v>83</v>
      </c>
      <c r="AY200" s="17" t="s">
        <v>121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120</v>
      </c>
      <c r="BM200" s="223" t="s">
        <v>508</v>
      </c>
    </row>
    <row r="201" s="13" customFormat="1">
      <c r="A201" s="13"/>
      <c r="B201" s="238"/>
      <c r="C201" s="239"/>
      <c r="D201" s="240" t="s">
        <v>186</v>
      </c>
      <c r="E201" s="239"/>
      <c r="F201" s="242" t="s">
        <v>509</v>
      </c>
      <c r="G201" s="239"/>
      <c r="H201" s="243">
        <v>30.276</v>
      </c>
      <c r="I201" s="244"/>
      <c r="J201" s="239"/>
      <c r="K201" s="239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186</v>
      </c>
      <c r="AU201" s="249" t="s">
        <v>83</v>
      </c>
      <c r="AV201" s="13" t="s">
        <v>83</v>
      </c>
      <c r="AW201" s="13" t="s">
        <v>4</v>
      </c>
      <c r="AX201" s="13" t="s">
        <v>81</v>
      </c>
      <c r="AY201" s="249" t="s">
        <v>121</v>
      </c>
    </row>
    <row r="202" s="2" customFormat="1" ht="24.15" customHeight="1">
      <c r="A202" s="38"/>
      <c r="B202" s="39"/>
      <c r="C202" s="211" t="s">
        <v>7</v>
      </c>
      <c r="D202" s="211" t="s">
        <v>122</v>
      </c>
      <c r="E202" s="212" t="s">
        <v>510</v>
      </c>
      <c r="F202" s="213" t="s">
        <v>511</v>
      </c>
      <c r="G202" s="214" t="s">
        <v>232</v>
      </c>
      <c r="H202" s="215">
        <v>3.5</v>
      </c>
      <c r="I202" s="216"/>
      <c r="J202" s="217">
        <f>ROUND(I202*H202,2)</f>
        <v>0</v>
      </c>
      <c r="K202" s="218"/>
      <c r="L202" s="44"/>
      <c r="M202" s="219" t="s">
        <v>1</v>
      </c>
      <c r="N202" s="220" t="s">
        <v>38</v>
      </c>
      <c r="O202" s="91"/>
      <c r="P202" s="221">
        <f>O202*H202</f>
        <v>0</v>
      </c>
      <c r="Q202" s="221">
        <v>0.00048999999999999998</v>
      </c>
      <c r="R202" s="221">
        <f>Q202*H202</f>
        <v>0.0017149999999999999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120</v>
      </c>
      <c r="AT202" s="223" t="s">
        <v>122</v>
      </c>
      <c r="AU202" s="223" t="s">
        <v>83</v>
      </c>
      <c r="AY202" s="17" t="s">
        <v>121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120</v>
      </c>
      <c r="BM202" s="223" t="s">
        <v>512</v>
      </c>
    </row>
    <row r="203" s="2" customFormat="1" ht="24.15" customHeight="1">
      <c r="A203" s="38"/>
      <c r="B203" s="39"/>
      <c r="C203" s="211" t="s">
        <v>277</v>
      </c>
      <c r="D203" s="211" t="s">
        <v>122</v>
      </c>
      <c r="E203" s="212" t="s">
        <v>513</v>
      </c>
      <c r="F203" s="213" t="s">
        <v>514</v>
      </c>
      <c r="G203" s="214" t="s">
        <v>180</v>
      </c>
      <c r="H203" s="215">
        <v>82</v>
      </c>
      <c r="I203" s="216"/>
      <c r="J203" s="217">
        <f>ROUND(I203*H203,2)</f>
        <v>0</v>
      </c>
      <c r="K203" s="218"/>
      <c r="L203" s="44"/>
      <c r="M203" s="219" t="s">
        <v>1</v>
      </c>
      <c r="N203" s="220" t="s">
        <v>38</v>
      </c>
      <c r="O203" s="91"/>
      <c r="P203" s="221">
        <f>O203*H203</f>
        <v>0</v>
      </c>
      <c r="Q203" s="221">
        <v>0.00010000000000000001</v>
      </c>
      <c r="R203" s="221">
        <f>Q203*H203</f>
        <v>0.0082000000000000007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120</v>
      </c>
      <c r="AT203" s="223" t="s">
        <v>122</v>
      </c>
      <c r="AU203" s="223" t="s">
        <v>83</v>
      </c>
      <c r="AY203" s="17" t="s">
        <v>121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120</v>
      </c>
      <c r="BM203" s="223" t="s">
        <v>515</v>
      </c>
    </row>
    <row r="204" s="13" customFormat="1">
      <c r="A204" s="13"/>
      <c r="B204" s="238"/>
      <c r="C204" s="239"/>
      <c r="D204" s="240" t="s">
        <v>186</v>
      </c>
      <c r="E204" s="241" t="s">
        <v>1</v>
      </c>
      <c r="F204" s="242" t="s">
        <v>516</v>
      </c>
      <c r="G204" s="239"/>
      <c r="H204" s="243">
        <v>82</v>
      </c>
      <c r="I204" s="244"/>
      <c r="J204" s="239"/>
      <c r="K204" s="239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186</v>
      </c>
      <c r="AU204" s="249" t="s">
        <v>83</v>
      </c>
      <c r="AV204" s="13" t="s">
        <v>83</v>
      </c>
      <c r="AW204" s="13" t="s">
        <v>30</v>
      </c>
      <c r="AX204" s="13" t="s">
        <v>81</v>
      </c>
      <c r="AY204" s="249" t="s">
        <v>121</v>
      </c>
    </row>
    <row r="205" s="2" customFormat="1" ht="24.15" customHeight="1">
      <c r="A205" s="38"/>
      <c r="B205" s="39"/>
      <c r="C205" s="272" t="s">
        <v>281</v>
      </c>
      <c r="D205" s="272" t="s">
        <v>481</v>
      </c>
      <c r="E205" s="273" t="s">
        <v>506</v>
      </c>
      <c r="F205" s="274" t="s">
        <v>507</v>
      </c>
      <c r="G205" s="275" t="s">
        <v>180</v>
      </c>
      <c r="H205" s="276">
        <v>86.099999999999994</v>
      </c>
      <c r="I205" s="277"/>
      <c r="J205" s="278">
        <f>ROUND(I205*H205,2)</f>
        <v>0</v>
      </c>
      <c r="K205" s="279"/>
      <c r="L205" s="280"/>
      <c r="M205" s="281" t="s">
        <v>1</v>
      </c>
      <c r="N205" s="282" t="s">
        <v>38</v>
      </c>
      <c r="O205" s="91"/>
      <c r="P205" s="221">
        <f>O205*H205</f>
        <v>0</v>
      </c>
      <c r="Q205" s="221">
        <v>0.00010000000000000001</v>
      </c>
      <c r="R205" s="221">
        <f>Q205*H205</f>
        <v>0.0086099999999999996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150</v>
      </c>
      <c r="AT205" s="223" t="s">
        <v>481</v>
      </c>
      <c r="AU205" s="223" t="s">
        <v>83</v>
      </c>
      <c r="AY205" s="17" t="s">
        <v>121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120</v>
      </c>
      <c r="BM205" s="223" t="s">
        <v>517</v>
      </c>
    </row>
    <row r="206" s="13" customFormat="1">
      <c r="A206" s="13"/>
      <c r="B206" s="238"/>
      <c r="C206" s="239"/>
      <c r="D206" s="240" t="s">
        <v>186</v>
      </c>
      <c r="E206" s="241" t="s">
        <v>1</v>
      </c>
      <c r="F206" s="242" t="s">
        <v>518</v>
      </c>
      <c r="G206" s="239"/>
      <c r="H206" s="243">
        <v>86.099999999999994</v>
      </c>
      <c r="I206" s="244"/>
      <c r="J206" s="239"/>
      <c r="K206" s="239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186</v>
      </c>
      <c r="AU206" s="249" t="s">
        <v>83</v>
      </c>
      <c r="AV206" s="13" t="s">
        <v>83</v>
      </c>
      <c r="AW206" s="13" t="s">
        <v>30</v>
      </c>
      <c r="AX206" s="13" t="s">
        <v>81</v>
      </c>
      <c r="AY206" s="249" t="s">
        <v>121</v>
      </c>
    </row>
    <row r="207" s="11" customFormat="1" ht="22.8" customHeight="1">
      <c r="A207" s="11"/>
      <c r="B207" s="197"/>
      <c r="C207" s="198"/>
      <c r="D207" s="199" t="s">
        <v>72</v>
      </c>
      <c r="E207" s="236" t="s">
        <v>131</v>
      </c>
      <c r="F207" s="236" t="s">
        <v>519</v>
      </c>
      <c r="G207" s="198"/>
      <c r="H207" s="198"/>
      <c r="I207" s="201"/>
      <c r="J207" s="237">
        <f>BK207</f>
        <v>0</v>
      </c>
      <c r="K207" s="198"/>
      <c r="L207" s="203"/>
      <c r="M207" s="204"/>
      <c r="N207" s="205"/>
      <c r="O207" s="205"/>
      <c r="P207" s="206">
        <f>SUM(P208:P212)</f>
        <v>0</v>
      </c>
      <c r="Q207" s="205"/>
      <c r="R207" s="206">
        <f>SUM(R208:R212)</f>
        <v>7.6908120000000002</v>
      </c>
      <c r="S207" s="205"/>
      <c r="T207" s="207">
        <f>SUM(T208:T212)</f>
        <v>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08" t="s">
        <v>81</v>
      </c>
      <c r="AT207" s="209" t="s">
        <v>72</v>
      </c>
      <c r="AU207" s="209" t="s">
        <v>81</v>
      </c>
      <c r="AY207" s="208" t="s">
        <v>121</v>
      </c>
      <c r="BK207" s="210">
        <f>SUM(BK208:BK212)</f>
        <v>0</v>
      </c>
    </row>
    <row r="208" s="2" customFormat="1" ht="24.15" customHeight="1">
      <c r="A208" s="38"/>
      <c r="B208" s="39"/>
      <c r="C208" s="211" t="s">
        <v>285</v>
      </c>
      <c r="D208" s="211" t="s">
        <v>122</v>
      </c>
      <c r="E208" s="212" t="s">
        <v>520</v>
      </c>
      <c r="F208" s="213" t="s">
        <v>521</v>
      </c>
      <c r="G208" s="214" t="s">
        <v>184</v>
      </c>
      <c r="H208" s="215">
        <v>3.3599999999999999</v>
      </c>
      <c r="I208" s="216"/>
      <c r="J208" s="217">
        <f>ROUND(I208*H208,2)</f>
        <v>0</v>
      </c>
      <c r="K208" s="218"/>
      <c r="L208" s="44"/>
      <c r="M208" s="219" t="s">
        <v>1</v>
      </c>
      <c r="N208" s="220" t="s">
        <v>38</v>
      </c>
      <c r="O208" s="91"/>
      <c r="P208" s="221">
        <f>O208*H208</f>
        <v>0</v>
      </c>
      <c r="Q208" s="221">
        <v>2.2884500000000001</v>
      </c>
      <c r="R208" s="221">
        <f>Q208*H208</f>
        <v>7.6891920000000002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120</v>
      </c>
      <c r="AT208" s="223" t="s">
        <v>122</v>
      </c>
      <c r="AU208" s="223" t="s">
        <v>83</v>
      </c>
      <c r="AY208" s="17" t="s">
        <v>121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120</v>
      </c>
      <c r="BM208" s="223" t="s">
        <v>522</v>
      </c>
    </row>
    <row r="209" s="13" customFormat="1">
      <c r="A209" s="13"/>
      <c r="B209" s="238"/>
      <c r="C209" s="239"/>
      <c r="D209" s="240" t="s">
        <v>186</v>
      </c>
      <c r="E209" s="241" t="s">
        <v>1</v>
      </c>
      <c r="F209" s="242" t="s">
        <v>523</v>
      </c>
      <c r="G209" s="239"/>
      <c r="H209" s="243">
        <v>3.3599999999999999</v>
      </c>
      <c r="I209" s="244"/>
      <c r="J209" s="239"/>
      <c r="K209" s="239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186</v>
      </c>
      <c r="AU209" s="249" t="s">
        <v>83</v>
      </c>
      <c r="AV209" s="13" t="s">
        <v>83</v>
      </c>
      <c r="AW209" s="13" t="s">
        <v>30</v>
      </c>
      <c r="AX209" s="13" t="s">
        <v>81</v>
      </c>
      <c r="AY209" s="249" t="s">
        <v>121</v>
      </c>
    </row>
    <row r="210" s="14" customFormat="1">
      <c r="A210" s="14"/>
      <c r="B210" s="250"/>
      <c r="C210" s="251"/>
      <c r="D210" s="240" t="s">
        <v>186</v>
      </c>
      <c r="E210" s="252" t="s">
        <v>1</v>
      </c>
      <c r="F210" s="253" t="s">
        <v>524</v>
      </c>
      <c r="G210" s="251"/>
      <c r="H210" s="252" t="s">
        <v>1</v>
      </c>
      <c r="I210" s="254"/>
      <c r="J210" s="251"/>
      <c r="K210" s="251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186</v>
      </c>
      <c r="AU210" s="259" t="s">
        <v>83</v>
      </c>
      <c r="AV210" s="14" t="s">
        <v>81</v>
      </c>
      <c r="AW210" s="14" t="s">
        <v>30</v>
      </c>
      <c r="AX210" s="14" t="s">
        <v>73</v>
      </c>
      <c r="AY210" s="259" t="s">
        <v>121</v>
      </c>
    </row>
    <row r="211" s="2" customFormat="1" ht="24.15" customHeight="1">
      <c r="A211" s="38"/>
      <c r="B211" s="39"/>
      <c r="C211" s="211" t="s">
        <v>289</v>
      </c>
      <c r="D211" s="211" t="s">
        <v>122</v>
      </c>
      <c r="E211" s="212" t="s">
        <v>525</v>
      </c>
      <c r="F211" s="213" t="s">
        <v>526</v>
      </c>
      <c r="G211" s="214" t="s">
        <v>184</v>
      </c>
      <c r="H211" s="215">
        <v>3.3599999999999999</v>
      </c>
      <c r="I211" s="216"/>
      <c r="J211" s="217">
        <f>ROUND(I211*H211,2)</f>
        <v>0</v>
      </c>
      <c r="K211" s="218"/>
      <c r="L211" s="44"/>
      <c r="M211" s="219" t="s">
        <v>1</v>
      </c>
      <c r="N211" s="220" t="s">
        <v>38</v>
      </c>
      <c r="O211" s="91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120</v>
      </c>
      <c r="AT211" s="223" t="s">
        <v>122</v>
      </c>
      <c r="AU211" s="223" t="s">
        <v>83</v>
      </c>
      <c r="AY211" s="17" t="s">
        <v>121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120</v>
      </c>
      <c r="BM211" s="223" t="s">
        <v>527</v>
      </c>
    </row>
    <row r="212" s="2" customFormat="1" ht="24.15" customHeight="1">
      <c r="A212" s="38"/>
      <c r="B212" s="39"/>
      <c r="C212" s="211" t="s">
        <v>297</v>
      </c>
      <c r="D212" s="211" t="s">
        <v>122</v>
      </c>
      <c r="E212" s="212" t="s">
        <v>528</v>
      </c>
      <c r="F212" s="213" t="s">
        <v>529</v>
      </c>
      <c r="G212" s="214" t="s">
        <v>232</v>
      </c>
      <c r="H212" s="215">
        <v>2</v>
      </c>
      <c r="I212" s="216"/>
      <c r="J212" s="217">
        <f>ROUND(I212*H212,2)</f>
        <v>0</v>
      </c>
      <c r="K212" s="218"/>
      <c r="L212" s="44"/>
      <c r="M212" s="219" t="s">
        <v>1</v>
      </c>
      <c r="N212" s="220" t="s">
        <v>38</v>
      </c>
      <c r="O212" s="91"/>
      <c r="P212" s="221">
        <f>O212*H212</f>
        <v>0</v>
      </c>
      <c r="Q212" s="221">
        <v>0.00080999999999999996</v>
      </c>
      <c r="R212" s="221">
        <f>Q212*H212</f>
        <v>0.0016199999999999999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120</v>
      </c>
      <c r="AT212" s="223" t="s">
        <v>122</v>
      </c>
      <c r="AU212" s="223" t="s">
        <v>83</v>
      </c>
      <c r="AY212" s="17" t="s">
        <v>121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120</v>
      </c>
      <c r="BM212" s="223" t="s">
        <v>530</v>
      </c>
    </row>
    <row r="213" s="11" customFormat="1" ht="22.8" customHeight="1">
      <c r="A213" s="11"/>
      <c r="B213" s="197"/>
      <c r="C213" s="198"/>
      <c r="D213" s="199" t="s">
        <v>72</v>
      </c>
      <c r="E213" s="236" t="s">
        <v>120</v>
      </c>
      <c r="F213" s="236" t="s">
        <v>531</v>
      </c>
      <c r="G213" s="198"/>
      <c r="H213" s="198"/>
      <c r="I213" s="201"/>
      <c r="J213" s="237">
        <f>BK213</f>
        <v>0</v>
      </c>
      <c r="K213" s="198"/>
      <c r="L213" s="203"/>
      <c r="M213" s="204"/>
      <c r="N213" s="205"/>
      <c r="O213" s="205"/>
      <c r="P213" s="206">
        <f>SUM(P214:P215)</f>
        <v>0</v>
      </c>
      <c r="Q213" s="205"/>
      <c r="R213" s="206">
        <f>SUM(R214:R215)</f>
        <v>4.3322400000000005</v>
      </c>
      <c r="S213" s="205"/>
      <c r="T213" s="207">
        <f>SUM(T214:T215)</f>
        <v>0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208" t="s">
        <v>81</v>
      </c>
      <c r="AT213" s="209" t="s">
        <v>72</v>
      </c>
      <c r="AU213" s="209" t="s">
        <v>81</v>
      </c>
      <c r="AY213" s="208" t="s">
        <v>121</v>
      </c>
      <c r="BK213" s="210">
        <f>SUM(BK214:BK215)</f>
        <v>0</v>
      </c>
    </row>
    <row r="214" s="2" customFormat="1" ht="33" customHeight="1">
      <c r="A214" s="38"/>
      <c r="B214" s="39"/>
      <c r="C214" s="211" t="s">
        <v>305</v>
      </c>
      <c r="D214" s="211" t="s">
        <v>122</v>
      </c>
      <c r="E214" s="212" t="s">
        <v>532</v>
      </c>
      <c r="F214" s="213" t="s">
        <v>533</v>
      </c>
      <c r="G214" s="214" t="s">
        <v>180</v>
      </c>
      <c r="H214" s="215">
        <v>24</v>
      </c>
      <c r="I214" s="216"/>
      <c r="J214" s="217">
        <f>ROUND(I214*H214,2)</f>
        <v>0</v>
      </c>
      <c r="K214" s="218"/>
      <c r="L214" s="44"/>
      <c r="M214" s="219" t="s">
        <v>1</v>
      </c>
      <c r="N214" s="220" t="s">
        <v>38</v>
      </c>
      <c r="O214" s="91"/>
      <c r="P214" s="221">
        <f>O214*H214</f>
        <v>0</v>
      </c>
      <c r="Q214" s="221">
        <v>0.18051</v>
      </c>
      <c r="R214" s="221">
        <f>Q214*H214</f>
        <v>4.3322400000000005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120</v>
      </c>
      <c r="AT214" s="223" t="s">
        <v>122</v>
      </c>
      <c r="AU214" s="223" t="s">
        <v>83</v>
      </c>
      <c r="AY214" s="17" t="s">
        <v>121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81</v>
      </c>
      <c r="BK214" s="224">
        <f>ROUND(I214*H214,2)</f>
        <v>0</v>
      </c>
      <c r="BL214" s="17" t="s">
        <v>120</v>
      </c>
      <c r="BM214" s="223" t="s">
        <v>534</v>
      </c>
    </row>
    <row r="215" s="13" customFormat="1">
      <c r="A215" s="13"/>
      <c r="B215" s="238"/>
      <c r="C215" s="239"/>
      <c r="D215" s="240" t="s">
        <v>186</v>
      </c>
      <c r="E215" s="241" t="s">
        <v>1</v>
      </c>
      <c r="F215" s="242" t="s">
        <v>493</v>
      </c>
      <c r="G215" s="239"/>
      <c r="H215" s="243">
        <v>24</v>
      </c>
      <c r="I215" s="244"/>
      <c r="J215" s="239"/>
      <c r="K215" s="239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186</v>
      </c>
      <c r="AU215" s="249" t="s">
        <v>83</v>
      </c>
      <c r="AV215" s="13" t="s">
        <v>83</v>
      </c>
      <c r="AW215" s="13" t="s">
        <v>30</v>
      </c>
      <c r="AX215" s="13" t="s">
        <v>81</v>
      </c>
      <c r="AY215" s="249" t="s">
        <v>121</v>
      </c>
    </row>
    <row r="216" s="11" customFormat="1" ht="22.8" customHeight="1">
      <c r="A216" s="11"/>
      <c r="B216" s="197"/>
      <c r="C216" s="198"/>
      <c r="D216" s="199" t="s">
        <v>72</v>
      </c>
      <c r="E216" s="236" t="s">
        <v>138</v>
      </c>
      <c r="F216" s="236" t="s">
        <v>535</v>
      </c>
      <c r="G216" s="198"/>
      <c r="H216" s="198"/>
      <c r="I216" s="201"/>
      <c r="J216" s="237">
        <f>BK216</f>
        <v>0</v>
      </c>
      <c r="K216" s="198"/>
      <c r="L216" s="203"/>
      <c r="M216" s="204"/>
      <c r="N216" s="205"/>
      <c r="O216" s="205"/>
      <c r="P216" s="206">
        <f>SUM(P217:P272)</f>
        <v>0</v>
      </c>
      <c r="Q216" s="205"/>
      <c r="R216" s="206">
        <f>SUM(R217:R272)</f>
        <v>696.67564399999992</v>
      </c>
      <c r="S216" s="205"/>
      <c r="T216" s="207">
        <f>SUM(T217:T272)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208" t="s">
        <v>81</v>
      </c>
      <c r="AT216" s="209" t="s">
        <v>72</v>
      </c>
      <c r="AU216" s="209" t="s">
        <v>81</v>
      </c>
      <c r="AY216" s="208" t="s">
        <v>121</v>
      </c>
      <c r="BK216" s="210">
        <f>SUM(BK217:BK272)</f>
        <v>0</v>
      </c>
    </row>
    <row r="217" s="2" customFormat="1" ht="24.15" customHeight="1">
      <c r="A217" s="38"/>
      <c r="B217" s="39"/>
      <c r="C217" s="211" t="s">
        <v>310</v>
      </c>
      <c r="D217" s="211" t="s">
        <v>122</v>
      </c>
      <c r="E217" s="212" t="s">
        <v>536</v>
      </c>
      <c r="F217" s="213" t="s">
        <v>537</v>
      </c>
      <c r="G217" s="214" t="s">
        <v>180</v>
      </c>
      <c r="H217" s="215">
        <v>29.600000000000001</v>
      </c>
      <c r="I217" s="216"/>
      <c r="J217" s="217">
        <f>ROUND(I217*H217,2)</f>
        <v>0</v>
      </c>
      <c r="K217" s="218"/>
      <c r="L217" s="44"/>
      <c r="M217" s="219" t="s">
        <v>1</v>
      </c>
      <c r="N217" s="220" t="s">
        <v>38</v>
      </c>
      <c r="O217" s="91"/>
      <c r="P217" s="221">
        <f>O217*H217</f>
        <v>0</v>
      </c>
      <c r="Q217" s="221">
        <v>0.23000000000000001</v>
      </c>
      <c r="R217" s="221">
        <f>Q217*H217</f>
        <v>6.8080000000000007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120</v>
      </c>
      <c r="AT217" s="223" t="s">
        <v>122</v>
      </c>
      <c r="AU217" s="223" t="s">
        <v>83</v>
      </c>
      <c r="AY217" s="17" t="s">
        <v>121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120</v>
      </c>
      <c r="BM217" s="223" t="s">
        <v>538</v>
      </c>
    </row>
    <row r="218" s="13" customFormat="1">
      <c r="A218" s="13"/>
      <c r="B218" s="238"/>
      <c r="C218" s="239"/>
      <c r="D218" s="240" t="s">
        <v>186</v>
      </c>
      <c r="E218" s="241" t="s">
        <v>1</v>
      </c>
      <c r="F218" s="242" t="s">
        <v>539</v>
      </c>
      <c r="G218" s="239"/>
      <c r="H218" s="243">
        <v>5.5999999999999996</v>
      </c>
      <c r="I218" s="244"/>
      <c r="J218" s="239"/>
      <c r="K218" s="239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186</v>
      </c>
      <c r="AU218" s="249" t="s">
        <v>83</v>
      </c>
      <c r="AV218" s="13" t="s">
        <v>83</v>
      </c>
      <c r="AW218" s="13" t="s">
        <v>30</v>
      </c>
      <c r="AX218" s="13" t="s">
        <v>73</v>
      </c>
      <c r="AY218" s="249" t="s">
        <v>121</v>
      </c>
    </row>
    <row r="219" s="13" customFormat="1">
      <c r="A219" s="13"/>
      <c r="B219" s="238"/>
      <c r="C219" s="239"/>
      <c r="D219" s="240" t="s">
        <v>186</v>
      </c>
      <c r="E219" s="241" t="s">
        <v>1</v>
      </c>
      <c r="F219" s="242" t="s">
        <v>493</v>
      </c>
      <c r="G219" s="239"/>
      <c r="H219" s="243">
        <v>24</v>
      </c>
      <c r="I219" s="244"/>
      <c r="J219" s="239"/>
      <c r="K219" s="239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186</v>
      </c>
      <c r="AU219" s="249" t="s">
        <v>83</v>
      </c>
      <c r="AV219" s="13" t="s">
        <v>83</v>
      </c>
      <c r="AW219" s="13" t="s">
        <v>30</v>
      </c>
      <c r="AX219" s="13" t="s">
        <v>73</v>
      </c>
      <c r="AY219" s="249" t="s">
        <v>121</v>
      </c>
    </row>
    <row r="220" s="15" customFormat="1">
      <c r="A220" s="15"/>
      <c r="B220" s="260"/>
      <c r="C220" s="261"/>
      <c r="D220" s="240" t="s">
        <v>186</v>
      </c>
      <c r="E220" s="262" t="s">
        <v>1</v>
      </c>
      <c r="F220" s="263" t="s">
        <v>191</v>
      </c>
      <c r="G220" s="261"/>
      <c r="H220" s="264">
        <v>29.600000000000001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0" t="s">
        <v>186</v>
      </c>
      <c r="AU220" s="270" t="s">
        <v>83</v>
      </c>
      <c r="AV220" s="15" t="s">
        <v>120</v>
      </c>
      <c r="AW220" s="15" t="s">
        <v>30</v>
      </c>
      <c r="AX220" s="15" t="s">
        <v>81</v>
      </c>
      <c r="AY220" s="270" t="s">
        <v>121</v>
      </c>
    </row>
    <row r="221" s="2" customFormat="1" ht="24.15" customHeight="1">
      <c r="A221" s="38"/>
      <c r="B221" s="39"/>
      <c r="C221" s="211" t="s">
        <v>314</v>
      </c>
      <c r="D221" s="211" t="s">
        <v>122</v>
      </c>
      <c r="E221" s="212" t="s">
        <v>540</v>
      </c>
      <c r="F221" s="213" t="s">
        <v>541</v>
      </c>
      <c r="G221" s="214" t="s">
        <v>180</v>
      </c>
      <c r="H221" s="215">
        <v>39</v>
      </c>
      <c r="I221" s="216"/>
      <c r="J221" s="217">
        <f>ROUND(I221*H221,2)</f>
        <v>0</v>
      </c>
      <c r="K221" s="218"/>
      <c r="L221" s="44"/>
      <c r="M221" s="219" t="s">
        <v>1</v>
      </c>
      <c r="N221" s="220" t="s">
        <v>38</v>
      </c>
      <c r="O221" s="91"/>
      <c r="P221" s="221">
        <f>O221*H221</f>
        <v>0</v>
      </c>
      <c r="Q221" s="221">
        <v>0.34499999999999997</v>
      </c>
      <c r="R221" s="221">
        <f>Q221*H221</f>
        <v>13.454999999999998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120</v>
      </c>
      <c r="AT221" s="223" t="s">
        <v>122</v>
      </c>
      <c r="AU221" s="223" t="s">
        <v>83</v>
      </c>
      <c r="AY221" s="17" t="s">
        <v>121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120</v>
      </c>
      <c r="BM221" s="223" t="s">
        <v>542</v>
      </c>
    </row>
    <row r="222" s="13" customFormat="1">
      <c r="A222" s="13"/>
      <c r="B222" s="238"/>
      <c r="C222" s="239"/>
      <c r="D222" s="240" t="s">
        <v>186</v>
      </c>
      <c r="E222" s="241" t="s">
        <v>1</v>
      </c>
      <c r="F222" s="242" t="s">
        <v>543</v>
      </c>
      <c r="G222" s="239"/>
      <c r="H222" s="243">
        <v>39</v>
      </c>
      <c r="I222" s="244"/>
      <c r="J222" s="239"/>
      <c r="K222" s="239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186</v>
      </c>
      <c r="AU222" s="249" t="s">
        <v>83</v>
      </c>
      <c r="AV222" s="13" t="s">
        <v>83</v>
      </c>
      <c r="AW222" s="13" t="s">
        <v>30</v>
      </c>
      <c r="AX222" s="13" t="s">
        <v>81</v>
      </c>
      <c r="AY222" s="249" t="s">
        <v>121</v>
      </c>
    </row>
    <row r="223" s="2" customFormat="1" ht="21.75" customHeight="1">
      <c r="A223" s="38"/>
      <c r="B223" s="39"/>
      <c r="C223" s="211" t="s">
        <v>318</v>
      </c>
      <c r="D223" s="211" t="s">
        <v>122</v>
      </c>
      <c r="E223" s="212" t="s">
        <v>544</v>
      </c>
      <c r="F223" s="213" t="s">
        <v>545</v>
      </c>
      <c r="G223" s="214" t="s">
        <v>180</v>
      </c>
      <c r="H223" s="215">
        <v>176</v>
      </c>
      <c r="I223" s="216"/>
      <c r="J223" s="217">
        <f>ROUND(I223*H223,2)</f>
        <v>0</v>
      </c>
      <c r="K223" s="218"/>
      <c r="L223" s="44"/>
      <c r="M223" s="219" t="s">
        <v>1</v>
      </c>
      <c r="N223" s="220" t="s">
        <v>38</v>
      </c>
      <c r="O223" s="91"/>
      <c r="P223" s="221">
        <f>O223*H223</f>
        <v>0</v>
      </c>
      <c r="Q223" s="221">
        <v>0.023</v>
      </c>
      <c r="R223" s="221">
        <f>Q223*H223</f>
        <v>4.048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120</v>
      </c>
      <c r="AT223" s="223" t="s">
        <v>122</v>
      </c>
      <c r="AU223" s="223" t="s">
        <v>83</v>
      </c>
      <c r="AY223" s="17" t="s">
        <v>121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120</v>
      </c>
      <c r="BM223" s="223" t="s">
        <v>546</v>
      </c>
    </row>
    <row r="224" s="13" customFormat="1">
      <c r="A224" s="13"/>
      <c r="B224" s="238"/>
      <c r="C224" s="239"/>
      <c r="D224" s="240" t="s">
        <v>186</v>
      </c>
      <c r="E224" s="241" t="s">
        <v>1</v>
      </c>
      <c r="F224" s="242" t="s">
        <v>547</v>
      </c>
      <c r="G224" s="239"/>
      <c r="H224" s="243">
        <v>176</v>
      </c>
      <c r="I224" s="244"/>
      <c r="J224" s="239"/>
      <c r="K224" s="239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186</v>
      </c>
      <c r="AU224" s="249" t="s">
        <v>83</v>
      </c>
      <c r="AV224" s="13" t="s">
        <v>83</v>
      </c>
      <c r="AW224" s="13" t="s">
        <v>30</v>
      </c>
      <c r="AX224" s="13" t="s">
        <v>73</v>
      </c>
      <c r="AY224" s="249" t="s">
        <v>121</v>
      </c>
    </row>
    <row r="225" s="15" customFormat="1">
      <c r="A225" s="15"/>
      <c r="B225" s="260"/>
      <c r="C225" s="261"/>
      <c r="D225" s="240" t="s">
        <v>186</v>
      </c>
      <c r="E225" s="262" t="s">
        <v>1</v>
      </c>
      <c r="F225" s="263" t="s">
        <v>191</v>
      </c>
      <c r="G225" s="261"/>
      <c r="H225" s="264">
        <v>176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0" t="s">
        <v>186</v>
      </c>
      <c r="AU225" s="270" t="s">
        <v>83</v>
      </c>
      <c r="AV225" s="15" t="s">
        <v>120</v>
      </c>
      <c r="AW225" s="15" t="s">
        <v>30</v>
      </c>
      <c r="AX225" s="15" t="s">
        <v>81</v>
      </c>
      <c r="AY225" s="270" t="s">
        <v>121</v>
      </c>
    </row>
    <row r="226" s="2" customFormat="1" ht="24.15" customHeight="1">
      <c r="A226" s="38"/>
      <c r="B226" s="39"/>
      <c r="C226" s="211" t="s">
        <v>322</v>
      </c>
      <c r="D226" s="211" t="s">
        <v>122</v>
      </c>
      <c r="E226" s="212" t="s">
        <v>548</v>
      </c>
      <c r="F226" s="213" t="s">
        <v>549</v>
      </c>
      <c r="G226" s="214" t="s">
        <v>180</v>
      </c>
      <c r="H226" s="215">
        <v>176</v>
      </c>
      <c r="I226" s="216"/>
      <c r="J226" s="217">
        <f>ROUND(I226*H226,2)</f>
        <v>0</v>
      </c>
      <c r="K226" s="218"/>
      <c r="L226" s="44"/>
      <c r="M226" s="219" t="s">
        <v>1</v>
      </c>
      <c r="N226" s="220" t="s">
        <v>38</v>
      </c>
      <c r="O226" s="91"/>
      <c r="P226" s="221">
        <f>O226*H226</f>
        <v>0</v>
      </c>
      <c r="Q226" s="221">
        <v>0.23000000000000001</v>
      </c>
      <c r="R226" s="221">
        <f>Q226*H226</f>
        <v>40.480000000000004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120</v>
      </c>
      <c r="AT226" s="223" t="s">
        <v>122</v>
      </c>
      <c r="AU226" s="223" t="s">
        <v>83</v>
      </c>
      <c r="AY226" s="17" t="s">
        <v>121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81</v>
      </c>
      <c r="BK226" s="224">
        <f>ROUND(I226*H226,2)</f>
        <v>0</v>
      </c>
      <c r="BL226" s="17" t="s">
        <v>120</v>
      </c>
      <c r="BM226" s="223" t="s">
        <v>550</v>
      </c>
    </row>
    <row r="227" s="13" customFormat="1">
      <c r="A227" s="13"/>
      <c r="B227" s="238"/>
      <c r="C227" s="239"/>
      <c r="D227" s="240" t="s">
        <v>186</v>
      </c>
      <c r="E227" s="241" t="s">
        <v>1</v>
      </c>
      <c r="F227" s="242" t="s">
        <v>551</v>
      </c>
      <c r="G227" s="239"/>
      <c r="H227" s="243">
        <v>176</v>
      </c>
      <c r="I227" s="244"/>
      <c r="J227" s="239"/>
      <c r="K227" s="239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186</v>
      </c>
      <c r="AU227" s="249" t="s">
        <v>83</v>
      </c>
      <c r="AV227" s="13" t="s">
        <v>83</v>
      </c>
      <c r="AW227" s="13" t="s">
        <v>30</v>
      </c>
      <c r="AX227" s="13" t="s">
        <v>73</v>
      </c>
      <c r="AY227" s="249" t="s">
        <v>121</v>
      </c>
    </row>
    <row r="228" s="15" customFormat="1">
      <c r="A228" s="15"/>
      <c r="B228" s="260"/>
      <c r="C228" s="261"/>
      <c r="D228" s="240" t="s">
        <v>186</v>
      </c>
      <c r="E228" s="262" t="s">
        <v>1</v>
      </c>
      <c r="F228" s="263" t="s">
        <v>191</v>
      </c>
      <c r="G228" s="261"/>
      <c r="H228" s="264">
        <v>176</v>
      </c>
      <c r="I228" s="265"/>
      <c r="J228" s="261"/>
      <c r="K228" s="261"/>
      <c r="L228" s="266"/>
      <c r="M228" s="267"/>
      <c r="N228" s="268"/>
      <c r="O228" s="268"/>
      <c r="P228" s="268"/>
      <c r="Q228" s="268"/>
      <c r="R228" s="268"/>
      <c r="S228" s="268"/>
      <c r="T228" s="269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0" t="s">
        <v>186</v>
      </c>
      <c r="AU228" s="270" t="s">
        <v>83</v>
      </c>
      <c r="AV228" s="15" t="s">
        <v>120</v>
      </c>
      <c r="AW228" s="15" t="s">
        <v>30</v>
      </c>
      <c r="AX228" s="15" t="s">
        <v>81</v>
      </c>
      <c r="AY228" s="270" t="s">
        <v>121</v>
      </c>
    </row>
    <row r="229" s="2" customFormat="1" ht="24.15" customHeight="1">
      <c r="A229" s="38"/>
      <c r="B229" s="39"/>
      <c r="C229" s="211" t="s">
        <v>330</v>
      </c>
      <c r="D229" s="211" t="s">
        <v>122</v>
      </c>
      <c r="E229" s="212" t="s">
        <v>552</v>
      </c>
      <c r="F229" s="213" t="s">
        <v>553</v>
      </c>
      <c r="G229" s="214" t="s">
        <v>180</v>
      </c>
      <c r="H229" s="215">
        <v>176</v>
      </c>
      <c r="I229" s="216"/>
      <c r="J229" s="217">
        <f>ROUND(I229*H229,2)</f>
        <v>0</v>
      </c>
      <c r="K229" s="218"/>
      <c r="L229" s="44"/>
      <c r="M229" s="219" t="s">
        <v>1</v>
      </c>
      <c r="N229" s="220" t="s">
        <v>38</v>
      </c>
      <c r="O229" s="91"/>
      <c r="P229" s="221">
        <f>O229*H229</f>
        <v>0</v>
      </c>
      <c r="Q229" s="221">
        <v>0.29899999999999999</v>
      </c>
      <c r="R229" s="221">
        <f>Q229*H229</f>
        <v>52.623999999999995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120</v>
      </c>
      <c r="AT229" s="223" t="s">
        <v>122</v>
      </c>
      <c r="AU229" s="223" t="s">
        <v>83</v>
      </c>
      <c r="AY229" s="17" t="s">
        <v>121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81</v>
      </c>
      <c r="BK229" s="224">
        <f>ROUND(I229*H229,2)</f>
        <v>0</v>
      </c>
      <c r="BL229" s="17" t="s">
        <v>120</v>
      </c>
      <c r="BM229" s="223" t="s">
        <v>554</v>
      </c>
    </row>
    <row r="230" s="13" customFormat="1">
      <c r="A230" s="13"/>
      <c r="B230" s="238"/>
      <c r="C230" s="239"/>
      <c r="D230" s="240" t="s">
        <v>186</v>
      </c>
      <c r="E230" s="241" t="s">
        <v>1</v>
      </c>
      <c r="F230" s="242" t="s">
        <v>555</v>
      </c>
      <c r="G230" s="239"/>
      <c r="H230" s="243">
        <v>176</v>
      </c>
      <c r="I230" s="244"/>
      <c r="J230" s="239"/>
      <c r="K230" s="239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186</v>
      </c>
      <c r="AU230" s="249" t="s">
        <v>83</v>
      </c>
      <c r="AV230" s="13" t="s">
        <v>83</v>
      </c>
      <c r="AW230" s="13" t="s">
        <v>30</v>
      </c>
      <c r="AX230" s="13" t="s">
        <v>73</v>
      </c>
      <c r="AY230" s="249" t="s">
        <v>121</v>
      </c>
    </row>
    <row r="231" s="15" customFormat="1">
      <c r="A231" s="15"/>
      <c r="B231" s="260"/>
      <c r="C231" s="261"/>
      <c r="D231" s="240" t="s">
        <v>186</v>
      </c>
      <c r="E231" s="262" t="s">
        <v>1</v>
      </c>
      <c r="F231" s="263" t="s">
        <v>191</v>
      </c>
      <c r="G231" s="261"/>
      <c r="H231" s="264">
        <v>176</v>
      </c>
      <c r="I231" s="265"/>
      <c r="J231" s="261"/>
      <c r="K231" s="261"/>
      <c r="L231" s="266"/>
      <c r="M231" s="267"/>
      <c r="N231" s="268"/>
      <c r="O231" s="268"/>
      <c r="P231" s="268"/>
      <c r="Q231" s="268"/>
      <c r="R231" s="268"/>
      <c r="S231" s="268"/>
      <c r="T231" s="269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0" t="s">
        <v>186</v>
      </c>
      <c r="AU231" s="270" t="s">
        <v>83</v>
      </c>
      <c r="AV231" s="15" t="s">
        <v>120</v>
      </c>
      <c r="AW231" s="15" t="s">
        <v>30</v>
      </c>
      <c r="AX231" s="15" t="s">
        <v>81</v>
      </c>
      <c r="AY231" s="270" t="s">
        <v>121</v>
      </c>
    </row>
    <row r="232" s="2" customFormat="1" ht="21.75" customHeight="1">
      <c r="A232" s="38"/>
      <c r="B232" s="39"/>
      <c r="C232" s="211" t="s">
        <v>335</v>
      </c>
      <c r="D232" s="211" t="s">
        <v>122</v>
      </c>
      <c r="E232" s="212" t="s">
        <v>556</v>
      </c>
      <c r="F232" s="213" t="s">
        <v>557</v>
      </c>
      <c r="G232" s="214" t="s">
        <v>180</v>
      </c>
      <c r="H232" s="215">
        <v>8.5</v>
      </c>
      <c r="I232" s="216"/>
      <c r="J232" s="217">
        <f>ROUND(I232*H232,2)</f>
        <v>0</v>
      </c>
      <c r="K232" s="218"/>
      <c r="L232" s="44"/>
      <c r="M232" s="219" t="s">
        <v>1</v>
      </c>
      <c r="N232" s="220" t="s">
        <v>38</v>
      </c>
      <c r="O232" s="91"/>
      <c r="P232" s="221">
        <f>O232*H232</f>
        <v>0</v>
      </c>
      <c r="Q232" s="221">
        <v>0.36799999999999999</v>
      </c>
      <c r="R232" s="221">
        <f>Q232*H232</f>
        <v>3.1280000000000001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120</v>
      </c>
      <c r="AT232" s="223" t="s">
        <v>122</v>
      </c>
      <c r="AU232" s="223" t="s">
        <v>83</v>
      </c>
      <c r="AY232" s="17" t="s">
        <v>121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81</v>
      </c>
      <c r="BK232" s="224">
        <f>ROUND(I232*H232,2)</f>
        <v>0</v>
      </c>
      <c r="BL232" s="17" t="s">
        <v>120</v>
      </c>
      <c r="BM232" s="223" t="s">
        <v>558</v>
      </c>
    </row>
    <row r="233" s="13" customFormat="1">
      <c r="A233" s="13"/>
      <c r="B233" s="238"/>
      <c r="C233" s="239"/>
      <c r="D233" s="240" t="s">
        <v>186</v>
      </c>
      <c r="E233" s="241" t="s">
        <v>1</v>
      </c>
      <c r="F233" s="242" t="s">
        <v>495</v>
      </c>
      <c r="G233" s="239"/>
      <c r="H233" s="243">
        <v>8.5</v>
      </c>
      <c r="I233" s="244"/>
      <c r="J233" s="239"/>
      <c r="K233" s="239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186</v>
      </c>
      <c r="AU233" s="249" t="s">
        <v>83</v>
      </c>
      <c r="AV233" s="13" t="s">
        <v>83</v>
      </c>
      <c r="AW233" s="13" t="s">
        <v>30</v>
      </c>
      <c r="AX233" s="13" t="s">
        <v>81</v>
      </c>
      <c r="AY233" s="249" t="s">
        <v>121</v>
      </c>
    </row>
    <row r="234" s="2" customFormat="1" ht="24.15" customHeight="1">
      <c r="A234" s="38"/>
      <c r="B234" s="39"/>
      <c r="C234" s="211" t="s">
        <v>339</v>
      </c>
      <c r="D234" s="211" t="s">
        <v>122</v>
      </c>
      <c r="E234" s="212" t="s">
        <v>559</v>
      </c>
      <c r="F234" s="213" t="s">
        <v>560</v>
      </c>
      <c r="G234" s="214" t="s">
        <v>180</v>
      </c>
      <c r="H234" s="215">
        <v>442.5</v>
      </c>
      <c r="I234" s="216"/>
      <c r="J234" s="217">
        <f>ROUND(I234*H234,2)</f>
        <v>0</v>
      </c>
      <c r="K234" s="218"/>
      <c r="L234" s="44"/>
      <c r="M234" s="219" t="s">
        <v>1</v>
      </c>
      <c r="N234" s="220" t="s">
        <v>38</v>
      </c>
      <c r="O234" s="91"/>
      <c r="P234" s="221">
        <f>O234*H234</f>
        <v>0</v>
      </c>
      <c r="Q234" s="221">
        <v>0.34499999999999997</v>
      </c>
      <c r="R234" s="221">
        <f>Q234*H234</f>
        <v>152.66249999999999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120</v>
      </c>
      <c r="AT234" s="223" t="s">
        <v>122</v>
      </c>
      <c r="AU234" s="223" t="s">
        <v>83</v>
      </c>
      <c r="AY234" s="17" t="s">
        <v>121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81</v>
      </c>
      <c r="BK234" s="224">
        <f>ROUND(I234*H234,2)</f>
        <v>0</v>
      </c>
      <c r="BL234" s="17" t="s">
        <v>120</v>
      </c>
      <c r="BM234" s="223" t="s">
        <v>561</v>
      </c>
    </row>
    <row r="235" s="13" customFormat="1">
      <c r="A235" s="13"/>
      <c r="B235" s="238"/>
      <c r="C235" s="239"/>
      <c r="D235" s="240" t="s">
        <v>186</v>
      </c>
      <c r="E235" s="241" t="s">
        <v>1</v>
      </c>
      <c r="F235" s="242" t="s">
        <v>562</v>
      </c>
      <c r="G235" s="239"/>
      <c r="H235" s="243">
        <v>438.5</v>
      </c>
      <c r="I235" s="244"/>
      <c r="J235" s="239"/>
      <c r="K235" s="239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186</v>
      </c>
      <c r="AU235" s="249" t="s">
        <v>83</v>
      </c>
      <c r="AV235" s="13" t="s">
        <v>83</v>
      </c>
      <c r="AW235" s="13" t="s">
        <v>30</v>
      </c>
      <c r="AX235" s="13" t="s">
        <v>73</v>
      </c>
      <c r="AY235" s="249" t="s">
        <v>121</v>
      </c>
    </row>
    <row r="236" s="13" customFormat="1">
      <c r="A236" s="13"/>
      <c r="B236" s="238"/>
      <c r="C236" s="239"/>
      <c r="D236" s="240" t="s">
        <v>186</v>
      </c>
      <c r="E236" s="241" t="s">
        <v>1</v>
      </c>
      <c r="F236" s="242" t="s">
        <v>563</v>
      </c>
      <c r="G236" s="239"/>
      <c r="H236" s="243">
        <v>4</v>
      </c>
      <c r="I236" s="244"/>
      <c r="J236" s="239"/>
      <c r="K236" s="239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186</v>
      </c>
      <c r="AU236" s="249" t="s">
        <v>83</v>
      </c>
      <c r="AV236" s="13" t="s">
        <v>83</v>
      </c>
      <c r="AW236" s="13" t="s">
        <v>30</v>
      </c>
      <c r="AX236" s="13" t="s">
        <v>73</v>
      </c>
      <c r="AY236" s="249" t="s">
        <v>121</v>
      </c>
    </row>
    <row r="237" s="15" customFormat="1">
      <c r="A237" s="15"/>
      <c r="B237" s="260"/>
      <c r="C237" s="261"/>
      <c r="D237" s="240" t="s">
        <v>186</v>
      </c>
      <c r="E237" s="262" t="s">
        <v>1</v>
      </c>
      <c r="F237" s="263" t="s">
        <v>191</v>
      </c>
      <c r="G237" s="261"/>
      <c r="H237" s="264">
        <v>442.5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0" t="s">
        <v>186</v>
      </c>
      <c r="AU237" s="270" t="s">
        <v>83</v>
      </c>
      <c r="AV237" s="15" t="s">
        <v>120</v>
      </c>
      <c r="AW237" s="15" t="s">
        <v>30</v>
      </c>
      <c r="AX237" s="15" t="s">
        <v>81</v>
      </c>
      <c r="AY237" s="270" t="s">
        <v>121</v>
      </c>
    </row>
    <row r="238" s="2" customFormat="1" ht="24.15" customHeight="1">
      <c r="A238" s="38"/>
      <c r="B238" s="39"/>
      <c r="C238" s="211" t="s">
        <v>343</v>
      </c>
      <c r="D238" s="211" t="s">
        <v>122</v>
      </c>
      <c r="E238" s="212" t="s">
        <v>564</v>
      </c>
      <c r="F238" s="213" t="s">
        <v>565</v>
      </c>
      <c r="G238" s="214" t="s">
        <v>180</v>
      </c>
      <c r="H238" s="215">
        <v>176</v>
      </c>
      <c r="I238" s="216"/>
      <c r="J238" s="217">
        <f>ROUND(I238*H238,2)</f>
        <v>0</v>
      </c>
      <c r="K238" s="218"/>
      <c r="L238" s="44"/>
      <c r="M238" s="219" t="s">
        <v>1</v>
      </c>
      <c r="N238" s="220" t="s">
        <v>38</v>
      </c>
      <c r="O238" s="91"/>
      <c r="P238" s="221">
        <f>O238*H238</f>
        <v>0</v>
      </c>
      <c r="Q238" s="221">
        <v>0.14876</v>
      </c>
      <c r="R238" s="221">
        <f>Q238*H238</f>
        <v>26.181760000000001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120</v>
      </c>
      <c r="AT238" s="223" t="s">
        <v>122</v>
      </c>
      <c r="AU238" s="223" t="s">
        <v>83</v>
      </c>
      <c r="AY238" s="17" t="s">
        <v>121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81</v>
      </c>
      <c r="BK238" s="224">
        <f>ROUND(I238*H238,2)</f>
        <v>0</v>
      </c>
      <c r="BL238" s="17" t="s">
        <v>120</v>
      </c>
      <c r="BM238" s="223" t="s">
        <v>566</v>
      </c>
    </row>
    <row r="239" s="13" customFormat="1">
      <c r="A239" s="13"/>
      <c r="B239" s="238"/>
      <c r="C239" s="239"/>
      <c r="D239" s="240" t="s">
        <v>186</v>
      </c>
      <c r="E239" s="241" t="s">
        <v>1</v>
      </c>
      <c r="F239" s="242" t="s">
        <v>494</v>
      </c>
      <c r="G239" s="239"/>
      <c r="H239" s="243">
        <v>176</v>
      </c>
      <c r="I239" s="244"/>
      <c r="J239" s="239"/>
      <c r="K239" s="239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186</v>
      </c>
      <c r="AU239" s="249" t="s">
        <v>83</v>
      </c>
      <c r="AV239" s="13" t="s">
        <v>83</v>
      </c>
      <c r="AW239" s="13" t="s">
        <v>30</v>
      </c>
      <c r="AX239" s="13" t="s">
        <v>73</v>
      </c>
      <c r="AY239" s="249" t="s">
        <v>121</v>
      </c>
    </row>
    <row r="240" s="15" customFormat="1">
      <c r="A240" s="15"/>
      <c r="B240" s="260"/>
      <c r="C240" s="261"/>
      <c r="D240" s="240" t="s">
        <v>186</v>
      </c>
      <c r="E240" s="262" t="s">
        <v>1</v>
      </c>
      <c r="F240" s="263" t="s">
        <v>191</v>
      </c>
      <c r="G240" s="261"/>
      <c r="H240" s="264">
        <v>176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0" t="s">
        <v>186</v>
      </c>
      <c r="AU240" s="270" t="s">
        <v>83</v>
      </c>
      <c r="AV240" s="15" t="s">
        <v>120</v>
      </c>
      <c r="AW240" s="15" t="s">
        <v>30</v>
      </c>
      <c r="AX240" s="15" t="s">
        <v>81</v>
      </c>
      <c r="AY240" s="270" t="s">
        <v>121</v>
      </c>
    </row>
    <row r="241" s="2" customFormat="1" ht="24.15" customHeight="1">
      <c r="A241" s="38"/>
      <c r="B241" s="39"/>
      <c r="C241" s="211" t="s">
        <v>347</v>
      </c>
      <c r="D241" s="211" t="s">
        <v>122</v>
      </c>
      <c r="E241" s="212" t="s">
        <v>567</v>
      </c>
      <c r="F241" s="213" t="s">
        <v>568</v>
      </c>
      <c r="G241" s="214" t="s">
        <v>180</v>
      </c>
      <c r="H241" s="215">
        <v>44</v>
      </c>
      <c r="I241" s="216"/>
      <c r="J241" s="217">
        <f>ROUND(I241*H241,2)</f>
        <v>0</v>
      </c>
      <c r="K241" s="218"/>
      <c r="L241" s="44"/>
      <c r="M241" s="219" t="s">
        <v>1</v>
      </c>
      <c r="N241" s="220" t="s">
        <v>38</v>
      </c>
      <c r="O241" s="91"/>
      <c r="P241" s="221">
        <f>O241*H241</f>
        <v>0</v>
      </c>
      <c r="Q241" s="221">
        <v>0.45977000000000001</v>
      </c>
      <c r="R241" s="221">
        <f>Q241*H241</f>
        <v>20.229880000000001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120</v>
      </c>
      <c r="AT241" s="223" t="s">
        <v>122</v>
      </c>
      <c r="AU241" s="223" t="s">
        <v>83</v>
      </c>
      <c r="AY241" s="17" t="s">
        <v>121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120</v>
      </c>
      <c r="BM241" s="223" t="s">
        <v>569</v>
      </c>
    </row>
    <row r="242" s="13" customFormat="1">
      <c r="A242" s="13"/>
      <c r="B242" s="238"/>
      <c r="C242" s="239"/>
      <c r="D242" s="240" t="s">
        <v>186</v>
      </c>
      <c r="E242" s="241" t="s">
        <v>1</v>
      </c>
      <c r="F242" s="242" t="s">
        <v>570</v>
      </c>
      <c r="G242" s="239"/>
      <c r="H242" s="243">
        <v>44</v>
      </c>
      <c r="I242" s="244"/>
      <c r="J242" s="239"/>
      <c r="K242" s="239"/>
      <c r="L242" s="245"/>
      <c r="M242" s="246"/>
      <c r="N242" s="247"/>
      <c r="O242" s="247"/>
      <c r="P242" s="247"/>
      <c r="Q242" s="247"/>
      <c r="R242" s="247"/>
      <c r="S242" s="247"/>
      <c r="T242" s="24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9" t="s">
        <v>186</v>
      </c>
      <c r="AU242" s="249" t="s">
        <v>83</v>
      </c>
      <c r="AV242" s="13" t="s">
        <v>83</v>
      </c>
      <c r="AW242" s="13" t="s">
        <v>30</v>
      </c>
      <c r="AX242" s="13" t="s">
        <v>81</v>
      </c>
      <c r="AY242" s="249" t="s">
        <v>121</v>
      </c>
    </row>
    <row r="243" s="2" customFormat="1" ht="24.15" customHeight="1">
      <c r="A243" s="38"/>
      <c r="B243" s="39"/>
      <c r="C243" s="211" t="s">
        <v>351</v>
      </c>
      <c r="D243" s="211" t="s">
        <v>122</v>
      </c>
      <c r="E243" s="212" t="s">
        <v>571</v>
      </c>
      <c r="F243" s="213" t="s">
        <v>572</v>
      </c>
      <c r="G243" s="214" t="s">
        <v>180</v>
      </c>
      <c r="H243" s="215">
        <v>188</v>
      </c>
      <c r="I243" s="216"/>
      <c r="J243" s="217">
        <f>ROUND(I243*H243,2)</f>
        <v>0</v>
      </c>
      <c r="K243" s="218"/>
      <c r="L243" s="44"/>
      <c r="M243" s="219" t="s">
        <v>1</v>
      </c>
      <c r="N243" s="220" t="s">
        <v>38</v>
      </c>
      <c r="O243" s="91"/>
      <c r="P243" s="221">
        <f>O243*H243</f>
        <v>0</v>
      </c>
      <c r="Q243" s="221">
        <v>0.51085999999999998</v>
      </c>
      <c r="R243" s="221">
        <f>Q243*H243</f>
        <v>96.041679999999999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120</v>
      </c>
      <c r="AT243" s="223" t="s">
        <v>122</v>
      </c>
      <c r="AU243" s="223" t="s">
        <v>83</v>
      </c>
      <c r="AY243" s="17" t="s">
        <v>121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120</v>
      </c>
      <c r="BM243" s="223" t="s">
        <v>573</v>
      </c>
    </row>
    <row r="244" s="13" customFormat="1">
      <c r="A244" s="13"/>
      <c r="B244" s="238"/>
      <c r="C244" s="239"/>
      <c r="D244" s="240" t="s">
        <v>186</v>
      </c>
      <c r="E244" s="241" t="s">
        <v>1</v>
      </c>
      <c r="F244" s="242" t="s">
        <v>574</v>
      </c>
      <c r="G244" s="239"/>
      <c r="H244" s="243">
        <v>188</v>
      </c>
      <c r="I244" s="244"/>
      <c r="J244" s="239"/>
      <c r="K244" s="239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186</v>
      </c>
      <c r="AU244" s="249" t="s">
        <v>83</v>
      </c>
      <c r="AV244" s="13" t="s">
        <v>83</v>
      </c>
      <c r="AW244" s="13" t="s">
        <v>30</v>
      </c>
      <c r="AX244" s="13" t="s">
        <v>73</v>
      </c>
      <c r="AY244" s="249" t="s">
        <v>121</v>
      </c>
    </row>
    <row r="245" s="2" customFormat="1" ht="33" customHeight="1">
      <c r="A245" s="38"/>
      <c r="B245" s="39"/>
      <c r="C245" s="211" t="s">
        <v>356</v>
      </c>
      <c r="D245" s="211" t="s">
        <v>122</v>
      </c>
      <c r="E245" s="212" t="s">
        <v>575</v>
      </c>
      <c r="F245" s="213" t="s">
        <v>576</v>
      </c>
      <c r="G245" s="214" t="s">
        <v>180</v>
      </c>
      <c r="H245" s="215">
        <v>128.40000000000001</v>
      </c>
      <c r="I245" s="216"/>
      <c r="J245" s="217">
        <f>ROUND(I245*H245,2)</f>
        <v>0</v>
      </c>
      <c r="K245" s="218"/>
      <c r="L245" s="44"/>
      <c r="M245" s="219" t="s">
        <v>1</v>
      </c>
      <c r="N245" s="220" t="s">
        <v>38</v>
      </c>
      <c r="O245" s="91"/>
      <c r="P245" s="221">
        <f>O245*H245</f>
        <v>0</v>
      </c>
      <c r="Q245" s="221">
        <v>0.12966</v>
      </c>
      <c r="R245" s="221">
        <f>Q245*H245</f>
        <v>16.648344000000002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120</v>
      </c>
      <c r="AT245" s="223" t="s">
        <v>122</v>
      </c>
      <c r="AU245" s="223" t="s">
        <v>83</v>
      </c>
      <c r="AY245" s="17" t="s">
        <v>121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81</v>
      </c>
      <c r="BK245" s="224">
        <f>ROUND(I245*H245,2)</f>
        <v>0</v>
      </c>
      <c r="BL245" s="17" t="s">
        <v>120</v>
      </c>
      <c r="BM245" s="223" t="s">
        <v>577</v>
      </c>
    </row>
    <row r="246" s="13" customFormat="1">
      <c r="A246" s="13"/>
      <c r="B246" s="238"/>
      <c r="C246" s="239"/>
      <c r="D246" s="240" t="s">
        <v>186</v>
      </c>
      <c r="E246" s="241" t="s">
        <v>1</v>
      </c>
      <c r="F246" s="242" t="s">
        <v>578</v>
      </c>
      <c r="G246" s="239"/>
      <c r="H246" s="243">
        <v>128.40000000000001</v>
      </c>
      <c r="I246" s="244"/>
      <c r="J246" s="239"/>
      <c r="K246" s="239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186</v>
      </c>
      <c r="AU246" s="249" t="s">
        <v>83</v>
      </c>
      <c r="AV246" s="13" t="s">
        <v>83</v>
      </c>
      <c r="AW246" s="13" t="s">
        <v>30</v>
      </c>
      <c r="AX246" s="13" t="s">
        <v>81</v>
      </c>
      <c r="AY246" s="249" t="s">
        <v>121</v>
      </c>
    </row>
    <row r="247" s="2" customFormat="1" ht="24.15" customHeight="1">
      <c r="A247" s="38"/>
      <c r="B247" s="39"/>
      <c r="C247" s="211" t="s">
        <v>360</v>
      </c>
      <c r="D247" s="211" t="s">
        <v>122</v>
      </c>
      <c r="E247" s="212" t="s">
        <v>579</v>
      </c>
      <c r="F247" s="213" t="s">
        <v>580</v>
      </c>
      <c r="G247" s="214" t="s">
        <v>180</v>
      </c>
      <c r="H247" s="215">
        <v>364.10000000000002</v>
      </c>
      <c r="I247" s="216"/>
      <c r="J247" s="217">
        <f>ROUND(I247*H247,2)</f>
        <v>0</v>
      </c>
      <c r="K247" s="218"/>
      <c r="L247" s="44"/>
      <c r="M247" s="219" t="s">
        <v>1</v>
      </c>
      <c r="N247" s="220" t="s">
        <v>38</v>
      </c>
      <c r="O247" s="91"/>
      <c r="P247" s="221">
        <f>O247*H247</f>
        <v>0</v>
      </c>
      <c r="Q247" s="221">
        <v>0.1837</v>
      </c>
      <c r="R247" s="221">
        <f>Q247*H247</f>
        <v>66.885170000000002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120</v>
      </c>
      <c r="AT247" s="223" t="s">
        <v>122</v>
      </c>
      <c r="AU247" s="223" t="s">
        <v>83</v>
      </c>
      <c r="AY247" s="17" t="s">
        <v>121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120</v>
      </c>
      <c r="BM247" s="223" t="s">
        <v>581</v>
      </c>
    </row>
    <row r="248" s="14" customFormat="1">
      <c r="A248" s="14"/>
      <c r="B248" s="250"/>
      <c r="C248" s="251"/>
      <c r="D248" s="240" t="s">
        <v>186</v>
      </c>
      <c r="E248" s="252" t="s">
        <v>1</v>
      </c>
      <c r="F248" s="253" t="s">
        <v>582</v>
      </c>
      <c r="G248" s="251"/>
      <c r="H248" s="252" t="s">
        <v>1</v>
      </c>
      <c r="I248" s="254"/>
      <c r="J248" s="251"/>
      <c r="K248" s="251"/>
      <c r="L248" s="255"/>
      <c r="M248" s="256"/>
      <c r="N248" s="257"/>
      <c r="O248" s="257"/>
      <c r="P248" s="257"/>
      <c r="Q248" s="257"/>
      <c r="R248" s="257"/>
      <c r="S248" s="257"/>
      <c r="T248" s="25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9" t="s">
        <v>186</v>
      </c>
      <c r="AU248" s="259" t="s">
        <v>83</v>
      </c>
      <c r="AV248" s="14" t="s">
        <v>81</v>
      </c>
      <c r="AW248" s="14" t="s">
        <v>30</v>
      </c>
      <c r="AX248" s="14" t="s">
        <v>73</v>
      </c>
      <c r="AY248" s="259" t="s">
        <v>121</v>
      </c>
    </row>
    <row r="249" s="13" customFormat="1">
      <c r="A249" s="13"/>
      <c r="B249" s="238"/>
      <c r="C249" s="239"/>
      <c r="D249" s="240" t="s">
        <v>186</v>
      </c>
      <c r="E249" s="241" t="s">
        <v>1</v>
      </c>
      <c r="F249" s="242" t="s">
        <v>583</v>
      </c>
      <c r="G249" s="239"/>
      <c r="H249" s="243">
        <v>360.10000000000002</v>
      </c>
      <c r="I249" s="244"/>
      <c r="J249" s="239"/>
      <c r="K249" s="239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186</v>
      </c>
      <c r="AU249" s="249" t="s">
        <v>83</v>
      </c>
      <c r="AV249" s="13" t="s">
        <v>83</v>
      </c>
      <c r="AW249" s="13" t="s">
        <v>30</v>
      </c>
      <c r="AX249" s="13" t="s">
        <v>73</v>
      </c>
      <c r="AY249" s="249" t="s">
        <v>121</v>
      </c>
    </row>
    <row r="250" s="13" customFormat="1">
      <c r="A250" s="13"/>
      <c r="B250" s="238"/>
      <c r="C250" s="239"/>
      <c r="D250" s="240" t="s">
        <v>186</v>
      </c>
      <c r="E250" s="241" t="s">
        <v>1</v>
      </c>
      <c r="F250" s="242" t="s">
        <v>584</v>
      </c>
      <c r="G250" s="239"/>
      <c r="H250" s="243">
        <v>4</v>
      </c>
      <c r="I250" s="244"/>
      <c r="J250" s="239"/>
      <c r="K250" s="239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186</v>
      </c>
      <c r="AU250" s="249" t="s">
        <v>83</v>
      </c>
      <c r="AV250" s="13" t="s">
        <v>83</v>
      </c>
      <c r="AW250" s="13" t="s">
        <v>30</v>
      </c>
      <c r="AX250" s="13" t="s">
        <v>73</v>
      </c>
      <c r="AY250" s="249" t="s">
        <v>121</v>
      </c>
    </row>
    <row r="251" s="15" customFormat="1">
      <c r="A251" s="15"/>
      <c r="B251" s="260"/>
      <c r="C251" s="261"/>
      <c r="D251" s="240" t="s">
        <v>186</v>
      </c>
      <c r="E251" s="262" t="s">
        <v>1</v>
      </c>
      <c r="F251" s="263" t="s">
        <v>191</v>
      </c>
      <c r="G251" s="261"/>
      <c r="H251" s="264">
        <v>364.10000000000002</v>
      </c>
      <c r="I251" s="265"/>
      <c r="J251" s="261"/>
      <c r="K251" s="261"/>
      <c r="L251" s="266"/>
      <c r="M251" s="267"/>
      <c r="N251" s="268"/>
      <c r="O251" s="268"/>
      <c r="P251" s="268"/>
      <c r="Q251" s="268"/>
      <c r="R251" s="268"/>
      <c r="S251" s="268"/>
      <c r="T251" s="269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0" t="s">
        <v>186</v>
      </c>
      <c r="AU251" s="270" t="s">
        <v>83</v>
      </c>
      <c r="AV251" s="15" t="s">
        <v>120</v>
      </c>
      <c r="AW251" s="15" t="s">
        <v>30</v>
      </c>
      <c r="AX251" s="15" t="s">
        <v>81</v>
      </c>
      <c r="AY251" s="270" t="s">
        <v>121</v>
      </c>
    </row>
    <row r="252" s="2" customFormat="1" ht="16.5" customHeight="1">
      <c r="A252" s="38"/>
      <c r="B252" s="39"/>
      <c r="C252" s="272" t="s">
        <v>365</v>
      </c>
      <c r="D252" s="272" t="s">
        <v>481</v>
      </c>
      <c r="E252" s="273" t="s">
        <v>585</v>
      </c>
      <c r="F252" s="274" t="s">
        <v>586</v>
      </c>
      <c r="G252" s="275" t="s">
        <v>333</v>
      </c>
      <c r="H252" s="276">
        <v>93.756</v>
      </c>
      <c r="I252" s="277"/>
      <c r="J252" s="278">
        <f>ROUND(I252*H252,2)</f>
        <v>0</v>
      </c>
      <c r="K252" s="279"/>
      <c r="L252" s="280"/>
      <c r="M252" s="281" t="s">
        <v>1</v>
      </c>
      <c r="N252" s="282" t="s">
        <v>38</v>
      </c>
      <c r="O252" s="91"/>
      <c r="P252" s="221">
        <f>O252*H252</f>
        <v>0</v>
      </c>
      <c r="Q252" s="221">
        <v>1</v>
      </c>
      <c r="R252" s="221">
        <f>Q252*H252</f>
        <v>93.756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150</v>
      </c>
      <c r="AT252" s="223" t="s">
        <v>481</v>
      </c>
      <c r="AU252" s="223" t="s">
        <v>83</v>
      </c>
      <c r="AY252" s="17" t="s">
        <v>121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120</v>
      </c>
      <c r="BM252" s="223" t="s">
        <v>587</v>
      </c>
    </row>
    <row r="253" s="13" customFormat="1">
      <c r="A253" s="13"/>
      <c r="B253" s="238"/>
      <c r="C253" s="239"/>
      <c r="D253" s="240" t="s">
        <v>186</v>
      </c>
      <c r="E253" s="241" t="s">
        <v>1</v>
      </c>
      <c r="F253" s="242" t="s">
        <v>588</v>
      </c>
      <c r="G253" s="239"/>
      <c r="H253" s="243">
        <v>93.756</v>
      </c>
      <c r="I253" s="244"/>
      <c r="J253" s="239"/>
      <c r="K253" s="239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186</v>
      </c>
      <c r="AU253" s="249" t="s">
        <v>83</v>
      </c>
      <c r="AV253" s="13" t="s">
        <v>83</v>
      </c>
      <c r="AW253" s="13" t="s">
        <v>30</v>
      </c>
      <c r="AX253" s="13" t="s">
        <v>81</v>
      </c>
      <c r="AY253" s="249" t="s">
        <v>121</v>
      </c>
    </row>
    <row r="254" s="2" customFormat="1" ht="24.15" customHeight="1">
      <c r="A254" s="38"/>
      <c r="B254" s="39"/>
      <c r="C254" s="211" t="s">
        <v>369</v>
      </c>
      <c r="D254" s="211" t="s">
        <v>122</v>
      </c>
      <c r="E254" s="212" t="s">
        <v>589</v>
      </c>
      <c r="F254" s="213" t="s">
        <v>590</v>
      </c>
      <c r="G254" s="214" t="s">
        <v>180</v>
      </c>
      <c r="H254" s="215">
        <v>232</v>
      </c>
      <c r="I254" s="216"/>
      <c r="J254" s="217">
        <f>ROUND(I254*H254,2)</f>
        <v>0</v>
      </c>
      <c r="K254" s="218"/>
      <c r="L254" s="44"/>
      <c r="M254" s="219" t="s">
        <v>1</v>
      </c>
      <c r="N254" s="220" t="s">
        <v>38</v>
      </c>
      <c r="O254" s="91"/>
      <c r="P254" s="221">
        <f>O254*H254</f>
        <v>0</v>
      </c>
      <c r="Q254" s="221">
        <v>0.1002</v>
      </c>
      <c r="R254" s="221">
        <f>Q254*H254</f>
        <v>23.246399999999998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120</v>
      </c>
      <c r="AT254" s="223" t="s">
        <v>122</v>
      </c>
      <c r="AU254" s="223" t="s">
        <v>83</v>
      </c>
      <c r="AY254" s="17" t="s">
        <v>121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81</v>
      </c>
      <c r="BK254" s="224">
        <f>ROUND(I254*H254,2)</f>
        <v>0</v>
      </c>
      <c r="BL254" s="17" t="s">
        <v>120</v>
      </c>
      <c r="BM254" s="223" t="s">
        <v>591</v>
      </c>
    </row>
    <row r="255" s="13" customFormat="1">
      <c r="A255" s="13"/>
      <c r="B255" s="238"/>
      <c r="C255" s="239"/>
      <c r="D255" s="240" t="s">
        <v>186</v>
      </c>
      <c r="E255" s="241" t="s">
        <v>1</v>
      </c>
      <c r="F255" s="242" t="s">
        <v>592</v>
      </c>
      <c r="G255" s="239"/>
      <c r="H255" s="243">
        <v>188</v>
      </c>
      <c r="I255" s="244"/>
      <c r="J255" s="239"/>
      <c r="K255" s="239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186</v>
      </c>
      <c r="AU255" s="249" t="s">
        <v>83</v>
      </c>
      <c r="AV255" s="13" t="s">
        <v>83</v>
      </c>
      <c r="AW255" s="13" t="s">
        <v>30</v>
      </c>
      <c r="AX255" s="13" t="s">
        <v>73</v>
      </c>
      <c r="AY255" s="249" t="s">
        <v>121</v>
      </c>
    </row>
    <row r="256" s="13" customFormat="1">
      <c r="A256" s="13"/>
      <c r="B256" s="238"/>
      <c r="C256" s="239"/>
      <c r="D256" s="240" t="s">
        <v>186</v>
      </c>
      <c r="E256" s="241" t="s">
        <v>1</v>
      </c>
      <c r="F256" s="242" t="s">
        <v>593</v>
      </c>
      <c r="G256" s="239"/>
      <c r="H256" s="243">
        <v>44</v>
      </c>
      <c r="I256" s="244"/>
      <c r="J256" s="239"/>
      <c r="K256" s="239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186</v>
      </c>
      <c r="AU256" s="249" t="s">
        <v>83</v>
      </c>
      <c r="AV256" s="13" t="s">
        <v>83</v>
      </c>
      <c r="AW256" s="13" t="s">
        <v>30</v>
      </c>
      <c r="AX256" s="13" t="s">
        <v>73</v>
      </c>
      <c r="AY256" s="249" t="s">
        <v>121</v>
      </c>
    </row>
    <row r="257" s="15" customFormat="1">
      <c r="A257" s="15"/>
      <c r="B257" s="260"/>
      <c r="C257" s="261"/>
      <c r="D257" s="240" t="s">
        <v>186</v>
      </c>
      <c r="E257" s="262" t="s">
        <v>1</v>
      </c>
      <c r="F257" s="263" t="s">
        <v>191</v>
      </c>
      <c r="G257" s="261"/>
      <c r="H257" s="264">
        <v>232</v>
      </c>
      <c r="I257" s="265"/>
      <c r="J257" s="261"/>
      <c r="K257" s="261"/>
      <c r="L257" s="266"/>
      <c r="M257" s="267"/>
      <c r="N257" s="268"/>
      <c r="O257" s="268"/>
      <c r="P257" s="268"/>
      <c r="Q257" s="268"/>
      <c r="R257" s="268"/>
      <c r="S257" s="268"/>
      <c r="T257" s="269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0" t="s">
        <v>186</v>
      </c>
      <c r="AU257" s="270" t="s">
        <v>83</v>
      </c>
      <c r="AV257" s="15" t="s">
        <v>120</v>
      </c>
      <c r="AW257" s="15" t="s">
        <v>30</v>
      </c>
      <c r="AX257" s="15" t="s">
        <v>81</v>
      </c>
      <c r="AY257" s="270" t="s">
        <v>121</v>
      </c>
    </row>
    <row r="258" s="2" customFormat="1" ht="24.15" customHeight="1">
      <c r="A258" s="38"/>
      <c r="B258" s="39"/>
      <c r="C258" s="272" t="s">
        <v>373</v>
      </c>
      <c r="D258" s="272" t="s">
        <v>481</v>
      </c>
      <c r="E258" s="273" t="s">
        <v>594</v>
      </c>
      <c r="F258" s="274" t="s">
        <v>595</v>
      </c>
      <c r="G258" s="275" t="s">
        <v>180</v>
      </c>
      <c r="H258" s="276">
        <v>46.200000000000003</v>
      </c>
      <c r="I258" s="277"/>
      <c r="J258" s="278">
        <f>ROUND(I258*H258,2)</f>
        <v>0</v>
      </c>
      <c r="K258" s="279"/>
      <c r="L258" s="280"/>
      <c r="M258" s="281" t="s">
        <v>1</v>
      </c>
      <c r="N258" s="282" t="s">
        <v>38</v>
      </c>
      <c r="O258" s="91"/>
      <c r="P258" s="221">
        <f>O258*H258</f>
        <v>0</v>
      </c>
      <c r="Q258" s="221">
        <v>0.28499999999999998</v>
      </c>
      <c r="R258" s="221">
        <f>Q258*H258</f>
        <v>13.167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150</v>
      </c>
      <c r="AT258" s="223" t="s">
        <v>481</v>
      </c>
      <c r="AU258" s="223" t="s">
        <v>83</v>
      </c>
      <c r="AY258" s="17" t="s">
        <v>121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81</v>
      </c>
      <c r="BK258" s="224">
        <f>ROUND(I258*H258,2)</f>
        <v>0</v>
      </c>
      <c r="BL258" s="17" t="s">
        <v>120</v>
      </c>
      <c r="BM258" s="223" t="s">
        <v>596</v>
      </c>
    </row>
    <row r="259" s="13" customFormat="1">
      <c r="A259" s="13"/>
      <c r="B259" s="238"/>
      <c r="C259" s="239"/>
      <c r="D259" s="240" t="s">
        <v>186</v>
      </c>
      <c r="E259" s="241" t="s">
        <v>1</v>
      </c>
      <c r="F259" s="242" t="s">
        <v>597</v>
      </c>
      <c r="G259" s="239"/>
      <c r="H259" s="243">
        <v>46.200000000000003</v>
      </c>
      <c r="I259" s="244"/>
      <c r="J259" s="239"/>
      <c r="K259" s="239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186</v>
      </c>
      <c r="AU259" s="249" t="s">
        <v>83</v>
      </c>
      <c r="AV259" s="13" t="s">
        <v>83</v>
      </c>
      <c r="AW259" s="13" t="s">
        <v>30</v>
      </c>
      <c r="AX259" s="13" t="s">
        <v>81</v>
      </c>
      <c r="AY259" s="249" t="s">
        <v>121</v>
      </c>
    </row>
    <row r="260" s="2" customFormat="1" ht="21.75" customHeight="1">
      <c r="A260" s="38"/>
      <c r="B260" s="39"/>
      <c r="C260" s="272" t="s">
        <v>377</v>
      </c>
      <c r="D260" s="272" t="s">
        <v>481</v>
      </c>
      <c r="E260" s="273" t="s">
        <v>598</v>
      </c>
      <c r="F260" s="274" t="s">
        <v>599</v>
      </c>
      <c r="G260" s="275" t="s">
        <v>180</v>
      </c>
      <c r="H260" s="276">
        <v>197.40000000000001</v>
      </c>
      <c r="I260" s="277"/>
      <c r="J260" s="278">
        <f>ROUND(I260*H260,2)</f>
        <v>0</v>
      </c>
      <c r="K260" s="279"/>
      <c r="L260" s="280"/>
      <c r="M260" s="281" t="s">
        <v>1</v>
      </c>
      <c r="N260" s="282" t="s">
        <v>38</v>
      </c>
      <c r="O260" s="91"/>
      <c r="P260" s="221">
        <f>O260*H260</f>
        <v>0</v>
      </c>
      <c r="Q260" s="221">
        <v>0.22800000000000001</v>
      </c>
      <c r="R260" s="221">
        <f>Q260*H260</f>
        <v>45.007200000000005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150</v>
      </c>
      <c r="AT260" s="223" t="s">
        <v>481</v>
      </c>
      <c r="AU260" s="223" t="s">
        <v>83</v>
      </c>
      <c r="AY260" s="17" t="s">
        <v>121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120</v>
      </c>
      <c r="BM260" s="223" t="s">
        <v>600</v>
      </c>
    </row>
    <row r="261" s="13" customFormat="1">
      <c r="A261" s="13"/>
      <c r="B261" s="238"/>
      <c r="C261" s="239"/>
      <c r="D261" s="240" t="s">
        <v>186</v>
      </c>
      <c r="E261" s="241" t="s">
        <v>1</v>
      </c>
      <c r="F261" s="242" t="s">
        <v>601</v>
      </c>
      <c r="G261" s="239"/>
      <c r="H261" s="243">
        <v>197.40000000000001</v>
      </c>
      <c r="I261" s="244"/>
      <c r="J261" s="239"/>
      <c r="K261" s="239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186</v>
      </c>
      <c r="AU261" s="249" t="s">
        <v>83</v>
      </c>
      <c r="AV261" s="13" t="s">
        <v>83</v>
      </c>
      <c r="AW261" s="13" t="s">
        <v>30</v>
      </c>
      <c r="AX261" s="13" t="s">
        <v>81</v>
      </c>
      <c r="AY261" s="249" t="s">
        <v>121</v>
      </c>
    </row>
    <row r="262" s="2" customFormat="1" ht="24.15" customHeight="1">
      <c r="A262" s="38"/>
      <c r="B262" s="39"/>
      <c r="C262" s="211" t="s">
        <v>383</v>
      </c>
      <c r="D262" s="211" t="s">
        <v>122</v>
      </c>
      <c r="E262" s="212" t="s">
        <v>602</v>
      </c>
      <c r="F262" s="213" t="s">
        <v>603</v>
      </c>
      <c r="G262" s="214" t="s">
        <v>180</v>
      </c>
      <c r="H262" s="215">
        <v>24</v>
      </c>
      <c r="I262" s="216"/>
      <c r="J262" s="217">
        <f>ROUND(I262*H262,2)</f>
        <v>0</v>
      </c>
      <c r="K262" s="218"/>
      <c r="L262" s="44"/>
      <c r="M262" s="219" t="s">
        <v>1</v>
      </c>
      <c r="N262" s="220" t="s">
        <v>38</v>
      </c>
      <c r="O262" s="91"/>
      <c r="P262" s="221">
        <f>O262*H262</f>
        <v>0</v>
      </c>
      <c r="Q262" s="221">
        <v>0.13403999999999999</v>
      </c>
      <c r="R262" s="221">
        <f>Q262*H262</f>
        <v>3.2169599999999998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120</v>
      </c>
      <c r="AT262" s="223" t="s">
        <v>122</v>
      </c>
      <c r="AU262" s="223" t="s">
        <v>83</v>
      </c>
      <c r="AY262" s="17" t="s">
        <v>121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81</v>
      </c>
      <c r="BK262" s="224">
        <f>ROUND(I262*H262,2)</f>
        <v>0</v>
      </c>
      <c r="BL262" s="17" t="s">
        <v>120</v>
      </c>
      <c r="BM262" s="223" t="s">
        <v>604</v>
      </c>
    </row>
    <row r="263" s="13" customFormat="1">
      <c r="A263" s="13"/>
      <c r="B263" s="238"/>
      <c r="C263" s="239"/>
      <c r="D263" s="240" t="s">
        <v>186</v>
      </c>
      <c r="E263" s="241" t="s">
        <v>1</v>
      </c>
      <c r="F263" s="242" t="s">
        <v>493</v>
      </c>
      <c r="G263" s="239"/>
      <c r="H263" s="243">
        <v>24</v>
      </c>
      <c r="I263" s="244"/>
      <c r="J263" s="239"/>
      <c r="K263" s="239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186</v>
      </c>
      <c r="AU263" s="249" t="s">
        <v>83</v>
      </c>
      <c r="AV263" s="13" t="s">
        <v>83</v>
      </c>
      <c r="AW263" s="13" t="s">
        <v>30</v>
      </c>
      <c r="AX263" s="13" t="s">
        <v>81</v>
      </c>
      <c r="AY263" s="249" t="s">
        <v>121</v>
      </c>
    </row>
    <row r="264" s="2" customFormat="1" ht="24.15" customHeight="1">
      <c r="A264" s="38"/>
      <c r="B264" s="39"/>
      <c r="C264" s="272" t="s">
        <v>391</v>
      </c>
      <c r="D264" s="272" t="s">
        <v>481</v>
      </c>
      <c r="E264" s="273" t="s">
        <v>605</v>
      </c>
      <c r="F264" s="274" t="s">
        <v>606</v>
      </c>
      <c r="G264" s="275" t="s">
        <v>180</v>
      </c>
      <c r="H264" s="276">
        <v>25.199999999999999</v>
      </c>
      <c r="I264" s="277"/>
      <c r="J264" s="278">
        <f>ROUND(I264*H264,2)</f>
        <v>0</v>
      </c>
      <c r="K264" s="279"/>
      <c r="L264" s="280"/>
      <c r="M264" s="281" t="s">
        <v>1</v>
      </c>
      <c r="N264" s="282" t="s">
        <v>38</v>
      </c>
      <c r="O264" s="91"/>
      <c r="P264" s="221">
        <f>O264*H264</f>
        <v>0</v>
      </c>
      <c r="Q264" s="221">
        <v>0.28499999999999998</v>
      </c>
      <c r="R264" s="221">
        <f>Q264*H264</f>
        <v>7.1819999999999995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150</v>
      </c>
      <c r="AT264" s="223" t="s">
        <v>481</v>
      </c>
      <c r="AU264" s="223" t="s">
        <v>83</v>
      </c>
      <c r="AY264" s="17" t="s">
        <v>121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81</v>
      </c>
      <c r="BK264" s="224">
        <f>ROUND(I264*H264,2)</f>
        <v>0</v>
      </c>
      <c r="BL264" s="17" t="s">
        <v>120</v>
      </c>
      <c r="BM264" s="223" t="s">
        <v>607</v>
      </c>
    </row>
    <row r="265" s="13" customFormat="1">
      <c r="A265" s="13"/>
      <c r="B265" s="238"/>
      <c r="C265" s="239"/>
      <c r="D265" s="240" t="s">
        <v>186</v>
      </c>
      <c r="E265" s="241" t="s">
        <v>1</v>
      </c>
      <c r="F265" s="242" t="s">
        <v>608</v>
      </c>
      <c r="G265" s="239"/>
      <c r="H265" s="243">
        <v>25.199999999999999</v>
      </c>
      <c r="I265" s="244"/>
      <c r="J265" s="239"/>
      <c r="K265" s="239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186</v>
      </c>
      <c r="AU265" s="249" t="s">
        <v>83</v>
      </c>
      <c r="AV265" s="13" t="s">
        <v>83</v>
      </c>
      <c r="AW265" s="13" t="s">
        <v>30</v>
      </c>
      <c r="AX265" s="13" t="s">
        <v>81</v>
      </c>
      <c r="AY265" s="249" t="s">
        <v>121</v>
      </c>
    </row>
    <row r="266" s="2" customFormat="1" ht="24.15" customHeight="1">
      <c r="A266" s="38"/>
      <c r="B266" s="39"/>
      <c r="C266" s="211" t="s">
        <v>400</v>
      </c>
      <c r="D266" s="211" t="s">
        <v>122</v>
      </c>
      <c r="E266" s="212" t="s">
        <v>609</v>
      </c>
      <c r="F266" s="213" t="s">
        <v>610</v>
      </c>
      <c r="G266" s="214" t="s">
        <v>180</v>
      </c>
      <c r="H266" s="215">
        <v>8.5</v>
      </c>
      <c r="I266" s="216"/>
      <c r="J266" s="217">
        <f>ROUND(I266*H266,2)</f>
        <v>0</v>
      </c>
      <c r="K266" s="218"/>
      <c r="L266" s="44"/>
      <c r="M266" s="219" t="s">
        <v>1</v>
      </c>
      <c r="N266" s="220" t="s">
        <v>38</v>
      </c>
      <c r="O266" s="91"/>
      <c r="P266" s="221">
        <f>O266*H266</f>
        <v>0</v>
      </c>
      <c r="Q266" s="221">
        <v>0.090620000000000006</v>
      </c>
      <c r="R266" s="221">
        <f>Q266*H266</f>
        <v>0.77027000000000001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120</v>
      </c>
      <c r="AT266" s="223" t="s">
        <v>122</v>
      </c>
      <c r="AU266" s="223" t="s">
        <v>83</v>
      </c>
      <c r="AY266" s="17" t="s">
        <v>121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81</v>
      </c>
      <c r="BK266" s="224">
        <f>ROUND(I266*H266,2)</f>
        <v>0</v>
      </c>
      <c r="BL266" s="17" t="s">
        <v>120</v>
      </c>
      <c r="BM266" s="223" t="s">
        <v>611</v>
      </c>
    </row>
    <row r="267" s="13" customFormat="1">
      <c r="A267" s="13"/>
      <c r="B267" s="238"/>
      <c r="C267" s="239"/>
      <c r="D267" s="240" t="s">
        <v>186</v>
      </c>
      <c r="E267" s="241" t="s">
        <v>1</v>
      </c>
      <c r="F267" s="242" t="s">
        <v>612</v>
      </c>
      <c r="G267" s="239"/>
      <c r="H267" s="243">
        <v>8.5</v>
      </c>
      <c r="I267" s="244"/>
      <c r="J267" s="239"/>
      <c r="K267" s="239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186</v>
      </c>
      <c r="AU267" s="249" t="s">
        <v>83</v>
      </c>
      <c r="AV267" s="13" t="s">
        <v>83</v>
      </c>
      <c r="AW267" s="13" t="s">
        <v>30</v>
      </c>
      <c r="AX267" s="13" t="s">
        <v>81</v>
      </c>
      <c r="AY267" s="249" t="s">
        <v>121</v>
      </c>
    </row>
    <row r="268" s="2" customFormat="1" ht="16.5" customHeight="1">
      <c r="A268" s="38"/>
      <c r="B268" s="39"/>
      <c r="C268" s="272" t="s">
        <v>404</v>
      </c>
      <c r="D268" s="272" t="s">
        <v>481</v>
      </c>
      <c r="E268" s="273" t="s">
        <v>613</v>
      </c>
      <c r="F268" s="274" t="s">
        <v>614</v>
      </c>
      <c r="G268" s="275" t="s">
        <v>180</v>
      </c>
      <c r="H268" s="276">
        <v>8.7550000000000008</v>
      </c>
      <c r="I268" s="277"/>
      <c r="J268" s="278">
        <f>ROUND(I268*H268,2)</f>
        <v>0</v>
      </c>
      <c r="K268" s="279"/>
      <c r="L268" s="280"/>
      <c r="M268" s="281" t="s">
        <v>1</v>
      </c>
      <c r="N268" s="282" t="s">
        <v>38</v>
      </c>
      <c r="O268" s="91"/>
      <c r="P268" s="221">
        <f>O268*H268</f>
        <v>0</v>
      </c>
      <c r="Q268" s="221">
        <v>0.17599999999999999</v>
      </c>
      <c r="R268" s="221">
        <f>Q268*H268</f>
        <v>1.54088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150</v>
      </c>
      <c r="AT268" s="223" t="s">
        <v>481</v>
      </c>
      <c r="AU268" s="223" t="s">
        <v>83</v>
      </c>
      <c r="AY268" s="17" t="s">
        <v>121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81</v>
      </c>
      <c r="BK268" s="224">
        <f>ROUND(I268*H268,2)</f>
        <v>0</v>
      </c>
      <c r="BL268" s="17" t="s">
        <v>120</v>
      </c>
      <c r="BM268" s="223" t="s">
        <v>615</v>
      </c>
    </row>
    <row r="269" s="13" customFormat="1">
      <c r="A269" s="13"/>
      <c r="B269" s="238"/>
      <c r="C269" s="239"/>
      <c r="D269" s="240" t="s">
        <v>186</v>
      </c>
      <c r="E269" s="239"/>
      <c r="F269" s="242" t="s">
        <v>616</v>
      </c>
      <c r="G269" s="239"/>
      <c r="H269" s="243">
        <v>8.7550000000000008</v>
      </c>
      <c r="I269" s="244"/>
      <c r="J269" s="239"/>
      <c r="K269" s="239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186</v>
      </c>
      <c r="AU269" s="249" t="s">
        <v>83</v>
      </c>
      <c r="AV269" s="13" t="s">
        <v>83</v>
      </c>
      <c r="AW269" s="13" t="s">
        <v>4</v>
      </c>
      <c r="AX269" s="13" t="s">
        <v>81</v>
      </c>
      <c r="AY269" s="249" t="s">
        <v>121</v>
      </c>
    </row>
    <row r="270" s="2" customFormat="1" ht="33" customHeight="1">
      <c r="A270" s="38"/>
      <c r="B270" s="39"/>
      <c r="C270" s="211" t="s">
        <v>617</v>
      </c>
      <c r="D270" s="211" t="s">
        <v>122</v>
      </c>
      <c r="E270" s="212" t="s">
        <v>618</v>
      </c>
      <c r="F270" s="213" t="s">
        <v>619</v>
      </c>
      <c r="G270" s="214" t="s">
        <v>180</v>
      </c>
      <c r="H270" s="215">
        <v>82.599999999999994</v>
      </c>
      <c r="I270" s="216"/>
      <c r="J270" s="217">
        <f>ROUND(I270*H270,2)</f>
        <v>0</v>
      </c>
      <c r="K270" s="218"/>
      <c r="L270" s="44"/>
      <c r="M270" s="219" t="s">
        <v>1</v>
      </c>
      <c r="N270" s="220" t="s">
        <v>38</v>
      </c>
      <c r="O270" s="91"/>
      <c r="P270" s="221">
        <f>O270*H270</f>
        <v>0</v>
      </c>
      <c r="Q270" s="221">
        <v>0.10100000000000001</v>
      </c>
      <c r="R270" s="221">
        <f>Q270*H270</f>
        <v>8.3425999999999991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120</v>
      </c>
      <c r="AT270" s="223" t="s">
        <v>122</v>
      </c>
      <c r="AU270" s="223" t="s">
        <v>83</v>
      </c>
      <c r="AY270" s="17" t="s">
        <v>121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81</v>
      </c>
      <c r="BK270" s="224">
        <f>ROUND(I270*H270,2)</f>
        <v>0</v>
      </c>
      <c r="BL270" s="17" t="s">
        <v>120</v>
      </c>
      <c r="BM270" s="223" t="s">
        <v>620</v>
      </c>
    </row>
    <row r="271" s="13" customFormat="1">
      <c r="A271" s="13"/>
      <c r="B271" s="238"/>
      <c r="C271" s="239"/>
      <c r="D271" s="240" t="s">
        <v>186</v>
      </c>
      <c r="E271" s="241" t="s">
        <v>1</v>
      </c>
      <c r="F271" s="242" t="s">
        <v>621</v>
      </c>
      <c r="G271" s="239"/>
      <c r="H271" s="243">
        <v>82.599999999999994</v>
      </c>
      <c r="I271" s="244"/>
      <c r="J271" s="239"/>
      <c r="K271" s="239"/>
      <c r="L271" s="245"/>
      <c r="M271" s="246"/>
      <c r="N271" s="247"/>
      <c r="O271" s="247"/>
      <c r="P271" s="247"/>
      <c r="Q271" s="247"/>
      <c r="R271" s="247"/>
      <c r="S271" s="247"/>
      <c r="T271" s="24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9" t="s">
        <v>186</v>
      </c>
      <c r="AU271" s="249" t="s">
        <v>83</v>
      </c>
      <c r="AV271" s="13" t="s">
        <v>83</v>
      </c>
      <c r="AW271" s="13" t="s">
        <v>30</v>
      </c>
      <c r="AX271" s="13" t="s">
        <v>81</v>
      </c>
      <c r="AY271" s="249" t="s">
        <v>121</v>
      </c>
    </row>
    <row r="272" s="2" customFormat="1" ht="24.15" customHeight="1">
      <c r="A272" s="38"/>
      <c r="B272" s="39"/>
      <c r="C272" s="211" t="s">
        <v>622</v>
      </c>
      <c r="D272" s="211" t="s">
        <v>122</v>
      </c>
      <c r="E272" s="212" t="s">
        <v>623</v>
      </c>
      <c r="F272" s="213" t="s">
        <v>624</v>
      </c>
      <c r="G272" s="214" t="s">
        <v>194</v>
      </c>
      <c r="H272" s="215">
        <v>10</v>
      </c>
      <c r="I272" s="216"/>
      <c r="J272" s="217">
        <f>ROUND(I272*H272,2)</f>
        <v>0</v>
      </c>
      <c r="K272" s="218"/>
      <c r="L272" s="44"/>
      <c r="M272" s="219" t="s">
        <v>1</v>
      </c>
      <c r="N272" s="220" t="s">
        <v>38</v>
      </c>
      <c r="O272" s="91"/>
      <c r="P272" s="221">
        <f>O272*H272</f>
        <v>0</v>
      </c>
      <c r="Q272" s="221">
        <v>0.12540000000000001</v>
      </c>
      <c r="R272" s="221">
        <f>Q272*H272</f>
        <v>1.254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120</v>
      </c>
      <c r="AT272" s="223" t="s">
        <v>122</v>
      </c>
      <c r="AU272" s="223" t="s">
        <v>83</v>
      </c>
      <c r="AY272" s="17" t="s">
        <v>121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81</v>
      </c>
      <c r="BK272" s="224">
        <f>ROUND(I272*H272,2)</f>
        <v>0</v>
      </c>
      <c r="BL272" s="17" t="s">
        <v>120</v>
      </c>
      <c r="BM272" s="223" t="s">
        <v>625</v>
      </c>
    </row>
    <row r="273" s="11" customFormat="1" ht="22.8" customHeight="1">
      <c r="A273" s="11"/>
      <c r="B273" s="197"/>
      <c r="C273" s="198"/>
      <c r="D273" s="199" t="s">
        <v>72</v>
      </c>
      <c r="E273" s="236" t="s">
        <v>142</v>
      </c>
      <c r="F273" s="236" t="s">
        <v>626</v>
      </c>
      <c r="G273" s="198"/>
      <c r="H273" s="198"/>
      <c r="I273" s="201"/>
      <c r="J273" s="237">
        <f>BK273</f>
        <v>0</v>
      </c>
      <c r="K273" s="198"/>
      <c r="L273" s="203"/>
      <c r="M273" s="204"/>
      <c r="N273" s="205"/>
      <c r="O273" s="205"/>
      <c r="P273" s="206">
        <f>SUM(P274:P281)</f>
        <v>0</v>
      </c>
      <c r="Q273" s="205"/>
      <c r="R273" s="206">
        <f>SUM(R274:R281)</f>
        <v>14.838610339999999</v>
      </c>
      <c r="S273" s="205"/>
      <c r="T273" s="207">
        <f>SUM(T274:T281)</f>
        <v>0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R273" s="208" t="s">
        <v>81</v>
      </c>
      <c r="AT273" s="209" t="s">
        <v>72</v>
      </c>
      <c r="AU273" s="209" t="s">
        <v>81</v>
      </c>
      <c r="AY273" s="208" t="s">
        <v>121</v>
      </c>
      <c r="BK273" s="210">
        <f>SUM(BK274:BK281)</f>
        <v>0</v>
      </c>
    </row>
    <row r="274" s="2" customFormat="1" ht="33" customHeight="1">
      <c r="A274" s="38"/>
      <c r="B274" s="39"/>
      <c r="C274" s="211" t="s">
        <v>627</v>
      </c>
      <c r="D274" s="211" t="s">
        <v>122</v>
      </c>
      <c r="E274" s="212" t="s">
        <v>628</v>
      </c>
      <c r="F274" s="213" t="s">
        <v>629</v>
      </c>
      <c r="G274" s="214" t="s">
        <v>184</v>
      </c>
      <c r="H274" s="215">
        <v>5.8499999999999996</v>
      </c>
      <c r="I274" s="216"/>
      <c r="J274" s="217">
        <f>ROUND(I274*H274,2)</f>
        <v>0</v>
      </c>
      <c r="K274" s="218"/>
      <c r="L274" s="44"/>
      <c r="M274" s="219" t="s">
        <v>1</v>
      </c>
      <c r="N274" s="220" t="s">
        <v>38</v>
      </c>
      <c r="O274" s="91"/>
      <c r="P274" s="221">
        <f>O274*H274</f>
        <v>0</v>
      </c>
      <c r="Q274" s="221">
        <v>2.5018699999999998</v>
      </c>
      <c r="R274" s="221">
        <f>Q274*H274</f>
        <v>14.635939499999997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120</v>
      </c>
      <c r="AT274" s="223" t="s">
        <v>122</v>
      </c>
      <c r="AU274" s="223" t="s">
        <v>83</v>
      </c>
      <c r="AY274" s="17" t="s">
        <v>121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120</v>
      </c>
      <c r="BM274" s="223" t="s">
        <v>630</v>
      </c>
    </row>
    <row r="275" s="13" customFormat="1">
      <c r="A275" s="13"/>
      <c r="B275" s="238"/>
      <c r="C275" s="239"/>
      <c r="D275" s="240" t="s">
        <v>186</v>
      </c>
      <c r="E275" s="241" t="s">
        <v>1</v>
      </c>
      <c r="F275" s="242" t="s">
        <v>631</v>
      </c>
      <c r="G275" s="239"/>
      <c r="H275" s="243">
        <v>5.8499999999999996</v>
      </c>
      <c r="I275" s="244"/>
      <c r="J275" s="239"/>
      <c r="K275" s="239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186</v>
      </c>
      <c r="AU275" s="249" t="s">
        <v>83</v>
      </c>
      <c r="AV275" s="13" t="s">
        <v>83</v>
      </c>
      <c r="AW275" s="13" t="s">
        <v>30</v>
      </c>
      <c r="AX275" s="13" t="s">
        <v>81</v>
      </c>
      <c r="AY275" s="249" t="s">
        <v>121</v>
      </c>
    </row>
    <row r="276" s="2" customFormat="1" ht="24.15" customHeight="1">
      <c r="A276" s="38"/>
      <c r="B276" s="39"/>
      <c r="C276" s="211" t="s">
        <v>632</v>
      </c>
      <c r="D276" s="211" t="s">
        <v>122</v>
      </c>
      <c r="E276" s="212" t="s">
        <v>633</v>
      </c>
      <c r="F276" s="213" t="s">
        <v>634</v>
      </c>
      <c r="G276" s="214" t="s">
        <v>184</v>
      </c>
      <c r="H276" s="215">
        <v>5.8499999999999996</v>
      </c>
      <c r="I276" s="216"/>
      <c r="J276" s="217">
        <f>ROUND(I276*H276,2)</f>
        <v>0</v>
      </c>
      <c r="K276" s="218"/>
      <c r="L276" s="44"/>
      <c r="M276" s="219" t="s">
        <v>1</v>
      </c>
      <c r="N276" s="220" t="s">
        <v>38</v>
      </c>
      <c r="O276" s="91"/>
      <c r="P276" s="221">
        <f>O276*H276</f>
        <v>0</v>
      </c>
      <c r="Q276" s="221">
        <v>0</v>
      </c>
      <c r="R276" s="221">
        <f>Q276*H276</f>
        <v>0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120</v>
      </c>
      <c r="AT276" s="223" t="s">
        <v>122</v>
      </c>
      <c r="AU276" s="223" t="s">
        <v>83</v>
      </c>
      <c r="AY276" s="17" t="s">
        <v>121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81</v>
      </c>
      <c r="BK276" s="224">
        <f>ROUND(I276*H276,2)</f>
        <v>0</v>
      </c>
      <c r="BL276" s="17" t="s">
        <v>120</v>
      </c>
      <c r="BM276" s="223" t="s">
        <v>635</v>
      </c>
    </row>
    <row r="277" s="2" customFormat="1" ht="16.5" customHeight="1">
      <c r="A277" s="38"/>
      <c r="B277" s="39"/>
      <c r="C277" s="211" t="s">
        <v>636</v>
      </c>
      <c r="D277" s="211" t="s">
        <v>122</v>
      </c>
      <c r="E277" s="212" t="s">
        <v>637</v>
      </c>
      <c r="F277" s="213" t="s">
        <v>638</v>
      </c>
      <c r="G277" s="214" t="s">
        <v>333</v>
      </c>
      <c r="H277" s="215">
        <v>0.17199999999999999</v>
      </c>
      <c r="I277" s="216"/>
      <c r="J277" s="217">
        <f>ROUND(I277*H277,2)</f>
        <v>0</v>
      </c>
      <c r="K277" s="218"/>
      <c r="L277" s="44"/>
      <c r="M277" s="219" t="s">
        <v>1</v>
      </c>
      <c r="N277" s="220" t="s">
        <v>38</v>
      </c>
      <c r="O277" s="91"/>
      <c r="P277" s="221">
        <f>O277*H277</f>
        <v>0</v>
      </c>
      <c r="Q277" s="221">
        <v>1.06277</v>
      </c>
      <c r="R277" s="221">
        <f>Q277*H277</f>
        <v>0.18279643999999998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120</v>
      </c>
      <c r="AT277" s="223" t="s">
        <v>122</v>
      </c>
      <c r="AU277" s="223" t="s">
        <v>83</v>
      </c>
      <c r="AY277" s="17" t="s">
        <v>121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120</v>
      </c>
      <c r="BM277" s="223" t="s">
        <v>639</v>
      </c>
    </row>
    <row r="278" s="13" customFormat="1">
      <c r="A278" s="13"/>
      <c r="B278" s="238"/>
      <c r="C278" s="239"/>
      <c r="D278" s="240" t="s">
        <v>186</v>
      </c>
      <c r="E278" s="241" t="s">
        <v>1</v>
      </c>
      <c r="F278" s="242" t="s">
        <v>640</v>
      </c>
      <c r="G278" s="239"/>
      <c r="H278" s="243">
        <v>0.17199999999999999</v>
      </c>
      <c r="I278" s="244"/>
      <c r="J278" s="239"/>
      <c r="K278" s="239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186</v>
      </c>
      <c r="AU278" s="249" t="s">
        <v>83</v>
      </c>
      <c r="AV278" s="13" t="s">
        <v>83</v>
      </c>
      <c r="AW278" s="13" t="s">
        <v>30</v>
      </c>
      <c r="AX278" s="13" t="s">
        <v>81</v>
      </c>
      <c r="AY278" s="249" t="s">
        <v>121</v>
      </c>
    </row>
    <row r="279" s="2" customFormat="1" ht="16.5" customHeight="1">
      <c r="A279" s="38"/>
      <c r="B279" s="39"/>
      <c r="C279" s="211" t="s">
        <v>641</v>
      </c>
      <c r="D279" s="211" t="s">
        <v>122</v>
      </c>
      <c r="E279" s="212" t="s">
        <v>642</v>
      </c>
      <c r="F279" s="213" t="s">
        <v>643</v>
      </c>
      <c r="G279" s="214" t="s">
        <v>180</v>
      </c>
      <c r="H279" s="215">
        <v>6.7599999999999998</v>
      </c>
      <c r="I279" s="216"/>
      <c r="J279" s="217">
        <f>ROUND(I279*H279,2)</f>
        <v>0</v>
      </c>
      <c r="K279" s="218"/>
      <c r="L279" s="44"/>
      <c r="M279" s="219" t="s">
        <v>1</v>
      </c>
      <c r="N279" s="220" t="s">
        <v>38</v>
      </c>
      <c r="O279" s="91"/>
      <c r="P279" s="221">
        <f>O279*H279</f>
        <v>0</v>
      </c>
      <c r="Q279" s="221">
        <v>0.0029399999999999999</v>
      </c>
      <c r="R279" s="221">
        <f>Q279*H279</f>
        <v>0.0198744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120</v>
      </c>
      <c r="AT279" s="223" t="s">
        <v>122</v>
      </c>
      <c r="AU279" s="223" t="s">
        <v>83</v>
      </c>
      <c r="AY279" s="17" t="s">
        <v>121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120</v>
      </c>
      <c r="BM279" s="223" t="s">
        <v>644</v>
      </c>
    </row>
    <row r="280" s="13" customFormat="1">
      <c r="A280" s="13"/>
      <c r="B280" s="238"/>
      <c r="C280" s="239"/>
      <c r="D280" s="240" t="s">
        <v>186</v>
      </c>
      <c r="E280" s="241" t="s">
        <v>1</v>
      </c>
      <c r="F280" s="242" t="s">
        <v>645</v>
      </c>
      <c r="G280" s="239"/>
      <c r="H280" s="243">
        <v>6.7599999999999998</v>
      </c>
      <c r="I280" s="244"/>
      <c r="J280" s="239"/>
      <c r="K280" s="239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186</v>
      </c>
      <c r="AU280" s="249" t="s">
        <v>83</v>
      </c>
      <c r="AV280" s="13" t="s">
        <v>83</v>
      </c>
      <c r="AW280" s="13" t="s">
        <v>30</v>
      </c>
      <c r="AX280" s="13" t="s">
        <v>81</v>
      </c>
      <c r="AY280" s="249" t="s">
        <v>121</v>
      </c>
    </row>
    <row r="281" s="2" customFormat="1" ht="16.5" customHeight="1">
      <c r="A281" s="38"/>
      <c r="B281" s="39"/>
      <c r="C281" s="211" t="s">
        <v>646</v>
      </c>
      <c r="D281" s="211" t="s">
        <v>122</v>
      </c>
      <c r="E281" s="212" t="s">
        <v>647</v>
      </c>
      <c r="F281" s="213" t="s">
        <v>648</v>
      </c>
      <c r="G281" s="214" t="s">
        <v>180</v>
      </c>
      <c r="H281" s="215">
        <v>6.7599999999999998</v>
      </c>
      <c r="I281" s="216"/>
      <c r="J281" s="217">
        <f>ROUND(I281*H281,2)</f>
        <v>0</v>
      </c>
      <c r="K281" s="218"/>
      <c r="L281" s="44"/>
      <c r="M281" s="219" t="s">
        <v>1</v>
      </c>
      <c r="N281" s="220" t="s">
        <v>38</v>
      </c>
      <c r="O281" s="91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120</v>
      </c>
      <c r="AT281" s="223" t="s">
        <v>122</v>
      </c>
      <c r="AU281" s="223" t="s">
        <v>83</v>
      </c>
      <c r="AY281" s="17" t="s">
        <v>121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120</v>
      </c>
      <c r="BM281" s="223" t="s">
        <v>649</v>
      </c>
    </row>
    <row r="282" s="11" customFormat="1" ht="22.8" customHeight="1">
      <c r="A282" s="11"/>
      <c r="B282" s="197"/>
      <c r="C282" s="198"/>
      <c r="D282" s="199" t="s">
        <v>72</v>
      </c>
      <c r="E282" s="236" t="s">
        <v>154</v>
      </c>
      <c r="F282" s="236" t="s">
        <v>309</v>
      </c>
      <c r="G282" s="198"/>
      <c r="H282" s="198"/>
      <c r="I282" s="201"/>
      <c r="J282" s="237">
        <f>BK282</f>
        <v>0</v>
      </c>
      <c r="K282" s="198"/>
      <c r="L282" s="203"/>
      <c r="M282" s="204"/>
      <c r="N282" s="205"/>
      <c r="O282" s="205"/>
      <c r="P282" s="206">
        <f>SUM(P283:P299)</f>
        <v>0</v>
      </c>
      <c r="Q282" s="205"/>
      <c r="R282" s="206">
        <f>SUM(R283:R299)</f>
        <v>205.00564079999998</v>
      </c>
      <c r="S282" s="205"/>
      <c r="T282" s="207">
        <f>SUM(T283:T299)</f>
        <v>0</v>
      </c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R282" s="208" t="s">
        <v>81</v>
      </c>
      <c r="AT282" s="209" t="s">
        <v>72</v>
      </c>
      <c r="AU282" s="209" t="s">
        <v>81</v>
      </c>
      <c r="AY282" s="208" t="s">
        <v>121</v>
      </c>
      <c r="BK282" s="210">
        <f>SUM(BK283:BK299)</f>
        <v>0</v>
      </c>
    </row>
    <row r="283" s="2" customFormat="1" ht="24.15" customHeight="1">
      <c r="A283" s="38"/>
      <c r="B283" s="39"/>
      <c r="C283" s="211" t="s">
        <v>650</v>
      </c>
      <c r="D283" s="211" t="s">
        <v>122</v>
      </c>
      <c r="E283" s="212" t="s">
        <v>651</v>
      </c>
      <c r="F283" s="213" t="s">
        <v>652</v>
      </c>
      <c r="G283" s="214" t="s">
        <v>232</v>
      </c>
      <c r="H283" s="215">
        <v>784</v>
      </c>
      <c r="I283" s="216"/>
      <c r="J283" s="217">
        <f>ROUND(I283*H283,2)</f>
        <v>0</v>
      </c>
      <c r="K283" s="218"/>
      <c r="L283" s="44"/>
      <c r="M283" s="219" t="s">
        <v>1</v>
      </c>
      <c r="N283" s="220" t="s">
        <v>38</v>
      </c>
      <c r="O283" s="91"/>
      <c r="P283" s="221">
        <f>O283*H283</f>
        <v>0</v>
      </c>
      <c r="Q283" s="221">
        <v>0.089779999999999999</v>
      </c>
      <c r="R283" s="221">
        <f>Q283*H283</f>
        <v>70.387519999999995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120</v>
      </c>
      <c r="AT283" s="223" t="s">
        <v>122</v>
      </c>
      <c r="AU283" s="223" t="s">
        <v>83</v>
      </c>
      <c r="AY283" s="17" t="s">
        <v>121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120</v>
      </c>
      <c r="BM283" s="223" t="s">
        <v>653</v>
      </c>
    </row>
    <row r="284" s="13" customFormat="1">
      <c r="A284" s="13"/>
      <c r="B284" s="238"/>
      <c r="C284" s="239"/>
      <c r="D284" s="240" t="s">
        <v>186</v>
      </c>
      <c r="E284" s="241" t="s">
        <v>1</v>
      </c>
      <c r="F284" s="242" t="s">
        <v>654</v>
      </c>
      <c r="G284" s="239"/>
      <c r="H284" s="243">
        <v>784</v>
      </c>
      <c r="I284" s="244"/>
      <c r="J284" s="239"/>
      <c r="K284" s="239"/>
      <c r="L284" s="245"/>
      <c r="M284" s="246"/>
      <c r="N284" s="247"/>
      <c r="O284" s="247"/>
      <c r="P284" s="247"/>
      <c r="Q284" s="247"/>
      <c r="R284" s="247"/>
      <c r="S284" s="247"/>
      <c r="T284" s="24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9" t="s">
        <v>186</v>
      </c>
      <c r="AU284" s="249" t="s">
        <v>83</v>
      </c>
      <c r="AV284" s="13" t="s">
        <v>83</v>
      </c>
      <c r="AW284" s="13" t="s">
        <v>30</v>
      </c>
      <c r="AX284" s="13" t="s">
        <v>81</v>
      </c>
      <c r="AY284" s="249" t="s">
        <v>121</v>
      </c>
    </row>
    <row r="285" s="2" customFormat="1" ht="16.5" customHeight="1">
      <c r="A285" s="38"/>
      <c r="B285" s="39"/>
      <c r="C285" s="272" t="s">
        <v>655</v>
      </c>
      <c r="D285" s="272" t="s">
        <v>481</v>
      </c>
      <c r="E285" s="273" t="s">
        <v>585</v>
      </c>
      <c r="F285" s="274" t="s">
        <v>586</v>
      </c>
      <c r="G285" s="275" t="s">
        <v>333</v>
      </c>
      <c r="H285" s="276">
        <v>20.187999999999999</v>
      </c>
      <c r="I285" s="277"/>
      <c r="J285" s="278">
        <f>ROUND(I285*H285,2)</f>
        <v>0</v>
      </c>
      <c r="K285" s="279"/>
      <c r="L285" s="280"/>
      <c r="M285" s="281" t="s">
        <v>1</v>
      </c>
      <c r="N285" s="282" t="s">
        <v>38</v>
      </c>
      <c r="O285" s="91"/>
      <c r="P285" s="221">
        <f>O285*H285</f>
        <v>0</v>
      </c>
      <c r="Q285" s="221">
        <v>1</v>
      </c>
      <c r="R285" s="221">
        <f>Q285*H285</f>
        <v>20.187999999999999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150</v>
      </c>
      <c r="AT285" s="223" t="s">
        <v>481</v>
      </c>
      <c r="AU285" s="223" t="s">
        <v>83</v>
      </c>
      <c r="AY285" s="17" t="s">
        <v>121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81</v>
      </c>
      <c r="BK285" s="224">
        <f>ROUND(I285*H285,2)</f>
        <v>0</v>
      </c>
      <c r="BL285" s="17" t="s">
        <v>120</v>
      </c>
      <c r="BM285" s="223" t="s">
        <v>656</v>
      </c>
    </row>
    <row r="286" s="13" customFormat="1">
      <c r="A286" s="13"/>
      <c r="B286" s="238"/>
      <c r="C286" s="239"/>
      <c r="D286" s="240" t="s">
        <v>186</v>
      </c>
      <c r="E286" s="241" t="s">
        <v>1</v>
      </c>
      <c r="F286" s="242" t="s">
        <v>657</v>
      </c>
      <c r="G286" s="239"/>
      <c r="H286" s="243">
        <v>20.187999999999999</v>
      </c>
      <c r="I286" s="244"/>
      <c r="J286" s="239"/>
      <c r="K286" s="239"/>
      <c r="L286" s="245"/>
      <c r="M286" s="246"/>
      <c r="N286" s="247"/>
      <c r="O286" s="247"/>
      <c r="P286" s="247"/>
      <c r="Q286" s="247"/>
      <c r="R286" s="247"/>
      <c r="S286" s="247"/>
      <c r="T286" s="24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9" t="s">
        <v>186</v>
      </c>
      <c r="AU286" s="249" t="s">
        <v>83</v>
      </c>
      <c r="AV286" s="13" t="s">
        <v>83</v>
      </c>
      <c r="AW286" s="13" t="s">
        <v>30</v>
      </c>
      <c r="AX286" s="13" t="s">
        <v>81</v>
      </c>
      <c r="AY286" s="249" t="s">
        <v>121</v>
      </c>
    </row>
    <row r="287" s="2" customFormat="1" ht="37.8" customHeight="1">
      <c r="A287" s="38"/>
      <c r="B287" s="39"/>
      <c r="C287" s="211" t="s">
        <v>658</v>
      </c>
      <c r="D287" s="211" t="s">
        <v>122</v>
      </c>
      <c r="E287" s="212" t="s">
        <v>659</v>
      </c>
      <c r="F287" s="213" t="s">
        <v>660</v>
      </c>
      <c r="G287" s="214" t="s">
        <v>232</v>
      </c>
      <c r="H287" s="215">
        <v>254</v>
      </c>
      <c r="I287" s="216"/>
      <c r="J287" s="217">
        <f>ROUND(I287*H287,2)</f>
        <v>0</v>
      </c>
      <c r="K287" s="218"/>
      <c r="L287" s="44"/>
      <c r="M287" s="219" t="s">
        <v>1</v>
      </c>
      <c r="N287" s="220" t="s">
        <v>38</v>
      </c>
      <c r="O287" s="91"/>
      <c r="P287" s="221">
        <f>O287*H287</f>
        <v>0</v>
      </c>
      <c r="Q287" s="221">
        <v>0.24467</v>
      </c>
      <c r="R287" s="221">
        <f>Q287*H287</f>
        <v>62.146180000000001</v>
      </c>
      <c r="S287" s="221">
        <v>0</v>
      </c>
      <c r="T287" s="22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3" t="s">
        <v>120</v>
      </c>
      <c r="AT287" s="223" t="s">
        <v>122</v>
      </c>
      <c r="AU287" s="223" t="s">
        <v>83</v>
      </c>
      <c r="AY287" s="17" t="s">
        <v>121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81</v>
      </c>
      <c r="BK287" s="224">
        <f>ROUND(I287*H287,2)</f>
        <v>0</v>
      </c>
      <c r="BL287" s="17" t="s">
        <v>120</v>
      </c>
      <c r="BM287" s="223" t="s">
        <v>661</v>
      </c>
    </row>
    <row r="288" s="13" customFormat="1">
      <c r="A288" s="13"/>
      <c r="B288" s="238"/>
      <c r="C288" s="239"/>
      <c r="D288" s="240" t="s">
        <v>186</v>
      </c>
      <c r="E288" s="241" t="s">
        <v>1</v>
      </c>
      <c r="F288" s="242" t="s">
        <v>662</v>
      </c>
      <c r="G288" s="239"/>
      <c r="H288" s="243">
        <v>224</v>
      </c>
      <c r="I288" s="244"/>
      <c r="J288" s="239"/>
      <c r="K288" s="239"/>
      <c r="L288" s="245"/>
      <c r="M288" s="246"/>
      <c r="N288" s="247"/>
      <c r="O288" s="247"/>
      <c r="P288" s="247"/>
      <c r="Q288" s="247"/>
      <c r="R288" s="247"/>
      <c r="S288" s="247"/>
      <c r="T288" s="24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9" t="s">
        <v>186</v>
      </c>
      <c r="AU288" s="249" t="s">
        <v>83</v>
      </c>
      <c r="AV288" s="13" t="s">
        <v>83</v>
      </c>
      <c r="AW288" s="13" t="s">
        <v>30</v>
      </c>
      <c r="AX288" s="13" t="s">
        <v>73</v>
      </c>
      <c r="AY288" s="249" t="s">
        <v>121</v>
      </c>
    </row>
    <row r="289" s="13" customFormat="1">
      <c r="A289" s="13"/>
      <c r="B289" s="238"/>
      <c r="C289" s="239"/>
      <c r="D289" s="240" t="s">
        <v>186</v>
      </c>
      <c r="E289" s="241" t="s">
        <v>1</v>
      </c>
      <c r="F289" s="242" t="s">
        <v>663</v>
      </c>
      <c r="G289" s="239"/>
      <c r="H289" s="243">
        <v>30</v>
      </c>
      <c r="I289" s="244"/>
      <c r="J289" s="239"/>
      <c r="K289" s="239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186</v>
      </c>
      <c r="AU289" s="249" t="s">
        <v>83</v>
      </c>
      <c r="AV289" s="13" t="s">
        <v>83</v>
      </c>
      <c r="AW289" s="13" t="s">
        <v>30</v>
      </c>
      <c r="AX289" s="13" t="s">
        <v>73</v>
      </c>
      <c r="AY289" s="249" t="s">
        <v>121</v>
      </c>
    </row>
    <row r="290" s="15" customFormat="1">
      <c r="A290" s="15"/>
      <c r="B290" s="260"/>
      <c r="C290" s="261"/>
      <c r="D290" s="240" t="s">
        <v>186</v>
      </c>
      <c r="E290" s="262" t="s">
        <v>1</v>
      </c>
      <c r="F290" s="263" t="s">
        <v>191</v>
      </c>
      <c r="G290" s="261"/>
      <c r="H290" s="264">
        <v>254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0" t="s">
        <v>186</v>
      </c>
      <c r="AU290" s="270" t="s">
        <v>83</v>
      </c>
      <c r="AV290" s="15" t="s">
        <v>120</v>
      </c>
      <c r="AW290" s="15" t="s">
        <v>30</v>
      </c>
      <c r="AX290" s="15" t="s">
        <v>81</v>
      </c>
      <c r="AY290" s="270" t="s">
        <v>121</v>
      </c>
    </row>
    <row r="291" s="2" customFormat="1" ht="24.15" customHeight="1">
      <c r="A291" s="38"/>
      <c r="B291" s="39"/>
      <c r="C291" s="211" t="s">
        <v>664</v>
      </c>
      <c r="D291" s="211" t="s">
        <v>122</v>
      </c>
      <c r="E291" s="212" t="s">
        <v>665</v>
      </c>
      <c r="F291" s="213" t="s">
        <v>666</v>
      </c>
      <c r="G291" s="214" t="s">
        <v>184</v>
      </c>
      <c r="H291" s="215">
        <v>23.120000000000001</v>
      </c>
      <c r="I291" s="216"/>
      <c r="J291" s="217">
        <f>ROUND(I291*H291,2)</f>
        <v>0</v>
      </c>
      <c r="K291" s="218"/>
      <c r="L291" s="44"/>
      <c r="M291" s="219" t="s">
        <v>1</v>
      </c>
      <c r="N291" s="220" t="s">
        <v>38</v>
      </c>
      <c r="O291" s="91"/>
      <c r="P291" s="221">
        <f>O291*H291</f>
        <v>0</v>
      </c>
      <c r="Q291" s="221">
        <v>2.2563399999999998</v>
      </c>
      <c r="R291" s="221">
        <f>Q291*H291</f>
        <v>52.166580799999998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120</v>
      </c>
      <c r="AT291" s="223" t="s">
        <v>122</v>
      </c>
      <c r="AU291" s="223" t="s">
        <v>83</v>
      </c>
      <c r="AY291" s="17" t="s">
        <v>121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120</v>
      </c>
      <c r="BM291" s="223" t="s">
        <v>667</v>
      </c>
    </row>
    <row r="292" s="13" customFormat="1">
      <c r="A292" s="13"/>
      <c r="B292" s="238"/>
      <c r="C292" s="239"/>
      <c r="D292" s="240" t="s">
        <v>186</v>
      </c>
      <c r="E292" s="241" t="s">
        <v>1</v>
      </c>
      <c r="F292" s="242" t="s">
        <v>668</v>
      </c>
      <c r="G292" s="239"/>
      <c r="H292" s="243">
        <v>15.68</v>
      </c>
      <c r="I292" s="244"/>
      <c r="J292" s="239"/>
      <c r="K292" s="239"/>
      <c r="L292" s="245"/>
      <c r="M292" s="246"/>
      <c r="N292" s="247"/>
      <c r="O292" s="247"/>
      <c r="P292" s="247"/>
      <c r="Q292" s="247"/>
      <c r="R292" s="247"/>
      <c r="S292" s="247"/>
      <c r="T292" s="24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9" t="s">
        <v>186</v>
      </c>
      <c r="AU292" s="249" t="s">
        <v>83</v>
      </c>
      <c r="AV292" s="13" t="s">
        <v>83</v>
      </c>
      <c r="AW292" s="13" t="s">
        <v>30</v>
      </c>
      <c r="AX292" s="13" t="s">
        <v>73</v>
      </c>
      <c r="AY292" s="249" t="s">
        <v>121</v>
      </c>
    </row>
    <row r="293" s="13" customFormat="1">
      <c r="A293" s="13"/>
      <c r="B293" s="238"/>
      <c r="C293" s="239"/>
      <c r="D293" s="240" t="s">
        <v>186</v>
      </c>
      <c r="E293" s="241" t="s">
        <v>1</v>
      </c>
      <c r="F293" s="242" t="s">
        <v>669</v>
      </c>
      <c r="G293" s="239"/>
      <c r="H293" s="243">
        <v>7.4400000000000004</v>
      </c>
      <c r="I293" s="244"/>
      <c r="J293" s="239"/>
      <c r="K293" s="239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186</v>
      </c>
      <c r="AU293" s="249" t="s">
        <v>83</v>
      </c>
      <c r="AV293" s="13" t="s">
        <v>83</v>
      </c>
      <c r="AW293" s="13" t="s">
        <v>30</v>
      </c>
      <c r="AX293" s="13" t="s">
        <v>73</v>
      </c>
      <c r="AY293" s="249" t="s">
        <v>121</v>
      </c>
    </row>
    <row r="294" s="15" customFormat="1">
      <c r="A294" s="15"/>
      <c r="B294" s="260"/>
      <c r="C294" s="261"/>
      <c r="D294" s="240" t="s">
        <v>186</v>
      </c>
      <c r="E294" s="262" t="s">
        <v>1</v>
      </c>
      <c r="F294" s="263" t="s">
        <v>191</v>
      </c>
      <c r="G294" s="261"/>
      <c r="H294" s="264">
        <v>23.120000000000001</v>
      </c>
      <c r="I294" s="265"/>
      <c r="J294" s="261"/>
      <c r="K294" s="261"/>
      <c r="L294" s="266"/>
      <c r="M294" s="267"/>
      <c r="N294" s="268"/>
      <c r="O294" s="268"/>
      <c r="P294" s="268"/>
      <c r="Q294" s="268"/>
      <c r="R294" s="268"/>
      <c r="S294" s="268"/>
      <c r="T294" s="269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0" t="s">
        <v>186</v>
      </c>
      <c r="AU294" s="270" t="s">
        <v>83</v>
      </c>
      <c r="AV294" s="15" t="s">
        <v>120</v>
      </c>
      <c r="AW294" s="15" t="s">
        <v>30</v>
      </c>
      <c r="AX294" s="15" t="s">
        <v>81</v>
      </c>
      <c r="AY294" s="270" t="s">
        <v>121</v>
      </c>
    </row>
    <row r="295" s="2" customFormat="1" ht="33" customHeight="1">
      <c r="A295" s="38"/>
      <c r="B295" s="39"/>
      <c r="C295" s="211" t="s">
        <v>670</v>
      </c>
      <c r="D295" s="211" t="s">
        <v>122</v>
      </c>
      <c r="E295" s="212" t="s">
        <v>671</v>
      </c>
      <c r="F295" s="213" t="s">
        <v>672</v>
      </c>
      <c r="G295" s="214" t="s">
        <v>194</v>
      </c>
      <c r="H295" s="215">
        <v>3</v>
      </c>
      <c r="I295" s="216"/>
      <c r="J295" s="217">
        <f>ROUND(I295*H295,2)</f>
        <v>0</v>
      </c>
      <c r="K295" s="218"/>
      <c r="L295" s="44"/>
      <c r="M295" s="219" t="s">
        <v>1</v>
      </c>
      <c r="N295" s="220" t="s">
        <v>38</v>
      </c>
      <c r="O295" s="91"/>
      <c r="P295" s="221">
        <f>O295*H295</f>
        <v>0</v>
      </c>
      <c r="Q295" s="221">
        <v>6.9999999999999994E-05</v>
      </c>
      <c r="R295" s="221">
        <f>Q295*H295</f>
        <v>0.00020999999999999998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120</v>
      </c>
      <c r="AT295" s="223" t="s">
        <v>122</v>
      </c>
      <c r="AU295" s="223" t="s">
        <v>83</v>
      </c>
      <c r="AY295" s="17" t="s">
        <v>121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81</v>
      </c>
      <c r="BK295" s="224">
        <f>ROUND(I295*H295,2)</f>
        <v>0</v>
      </c>
      <c r="BL295" s="17" t="s">
        <v>120</v>
      </c>
      <c r="BM295" s="223" t="s">
        <v>673</v>
      </c>
    </row>
    <row r="296" s="2" customFormat="1" ht="16.5" customHeight="1">
      <c r="A296" s="38"/>
      <c r="B296" s="39"/>
      <c r="C296" s="211" t="s">
        <v>674</v>
      </c>
      <c r="D296" s="211" t="s">
        <v>122</v>
      </c>
      <c r="E296" s="212" t="s">
        <v>675</v>
      </c>
      <c r="F296" s="213" t="s">
        <v>676</v>
      </c>
      <c r="G296" s="214" t="s">
        <v>677</v>
      </c>
      <c r="H296" s="215">
        <v>117.15000000000001</v>
      </c>
      <c r="I296" s="216"/>
      <c r="J296" s="217">
        <f>ROUND(I296*H296,2)</f>
        <v>0</v>
      </c>
      <c r="K296" s="218"/>
      <c r="L296" s="44"/>
      <c r="M296" s="219" t="s">
        <v>1</v>
      </c>
      <c r="N296" s="220" t="s">
        <v>38</v>
      </c>
      <c r="O296" s="91"/>
      <c r="P296" s="221">
        <f>O296*H296</f>
        <v>0</v>
      </c>
      <c r="Q296" s="221">
        <v>0.001</v>
      </c>
      <c r="R296" s="221">
        <f>Q296*H296</f>
        <v>0.11715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120</v>
      </c>
      <c r="AT296" s="223" t="s">
        <v>122</v>
      </c>
      <c r="AU296" s="223" t="s">
        <v>83</v>
      </c>
      <c r="AY296" s="17" t="s">
        <v>121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120</v>
      </c>
      <c r="BM296" s="223" t="s">
        <v>678</v>
      </c>
    </row>
    <row r="297" s="13" customFormat="1">
      <c r="A297" s="13"/>
      <c r="B297" s="238"/>
      <c r="C297" s="239"/>
      <c r="D297" s="240" t="s">
        <v>186</v>
      </c>
      <c r="E297" s="241" t="s">
        <v>1</v>
      </c>
      <c r="F297" s="242" t="s">
        <v>679</v>
      </c>
      <c r="G297" s="239"/>
      <c r="H297" s="243">
        <v>117.15000000000001</v>
      </c>
      <c r="I297" s="244"/>
      <c r="J297" s="239"/>
      <c r="K297" s="239"/>
      <c r="L297" s="245"/>
      <c r="M297" s="246"/>
      <c r="N297" s="247"/>
      <c r="O297" s="247"/>
      <c r="P297" s="247"/>
      <c r="Q297" s="247"/>
      <c r="R297" s="247"/>
      <c r="S297" s="247"/>
      <c r="T297" s="24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9" t="s">
        <v>186</v>
      </c>
      <c r="AU297" s="249" t="s">
        <v>83</v>
      </c>
      <c r="AV297" s="13" t="s">
        <v>83</v>
      </c>
      <c r="AW297" s="13" t="s">
        <v>30</v>
      </c>
      <c r="AX297" s="13" t="s">
        <v>81</v>
      </c>
      <c r="AY297" s="249" t="s">
        <v>121</v>
      </c>
    </row>
    <row r="298" s="2" customFormat="1" ht="24.15" customHeight="1">
      <c r="A298" s="38"/>
      <c r="B298" s="39"/>
      <c r="C298" s="211" t="s">
        <v>680</v>
      </c>
      <c r="D298" s="211" t="s">
        <v>122</v>
      </c>
      <c r="E298" s="212" t="s">
        <v>681</v>
      </c>
      <c r="F298" s="213" t="s">
        <v>682</v>
      </c>
      <c r="G298" s="214" t="s">
        <v>180</v>
      </c>
      <c r="H298" s="215">
        <v>82.599999999999994</v>
      </c>
      <c r="I298" s="216"/>
      <c r="J298" s="217">
        <f>ROUND(I298*H298,2)</f>
        <v>0</v>
      </c>
      <c r="K298" s="218"/>
      <c r="L298" s="44"/>
      <c r="M298" s="219" t="s">
        <v>1</v>
      </c>
      <c r="N298" s="220" t="s">
        <v>38</v>
      </c>
      <c r="O298" s="91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120</v>
      </c>
      <c r="AT298" s="223" t="s">
        <v>122</v>
      </c>
      <c r="AU298" s="223" t="s">
        <v>83</v>
      </c>
      <c r="AY298" s="17" t="s">
        <v>121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81</v>
      </c>
      <c r="BK298" s="224">
        <f>ROUND(I298*H298,2)</f>
        <v>0</v>
      </c>
      <c r="BL298" s="17" t="s">
        <v>120</v>
      </c>
      <c r="BM298" s="223" t="s">
        <v>683</v>
      </c>
    </row>
    <row r="299" s="2" customFormat="1" ht="16.5" customHeight="1">
      <c r="A299" s="38"/>
      <c r="B299" s="39"/>
      <c r="C299" s="211" t="s">
        <v>684</v>
      </c>
      <c r="D299" s="211" t="s">
        <v>122</v>
      </c>
      <c r="E299" s="212" t="s">
        <v>685</v>
      </c>
      <c r="F299" s="213" t="s">
        <v>686</v>
      </c>
      <c r="G299" s="214" t="s">
        <v>687</v>
      </c>
      <c r="H299" s="215">
        <v>10</v>
      </c>
      <c r="I299" s="216"/>
      <c r="J299" s="217">
        <f>ROUND(I299*H299,2)</f>
        <v>0</v>
      </c>
      <c r="K299" s="218"/>
      <c r="L299" s="44"/>
      <c r="M299" s="219" t="s">
        <v>1</v>
      </c>
      <c r="N299" s="220" t="s">
        <v>38</v>
      </c>
      <c r="O299" s="91"/>
      <c r="P299" s="221">
        <f>O299*H299</f>
        <v>0</v>
      </c>
      <c r="Q299" s="221">
        <v>0</v>
      </c>
      <c r="R299" s="221">
        <f>Q299*H299</f>
        <v>0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120</v>
      </c>
      <c r="AT299" s="223" t="s">
        <v>122</v>
      </c>
      <c r="AU299" s="223" t="s">
        <v>83</v>
      </c>
      <c r="AY299" s="17" t="s">
        <v>121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81</v>
      </c>
      <c r="BK299" s="224">
        <f>ROUND(I299*H299,2)</f>
        <v>0</v>
      </c>
      <c r="BL299" s="17" t="s">
        <v>120</v>
      </c>
      <c r="BM299" s="223" t="s">
        <v>688</v>
      </c>
    </row>
    <row r="300" s="11" customFormat="1" ht="22.8" customHeight="1">
      <c r="A300" s="11"/>
      <c r="B300" s="197"/>
      <c r="C300" s="198"/>
      <c r="D300" s="199" t="s">
        <v>72</v>
      </c>
      <c r="E300" s="236" t="s">
        <v>689</v>
      </c>
      <c r="F300" s="236" t="s">
        <v>690</v>
      </c>
      <c r="G300" s="198"/>
      <c r="H300" s="198"/>
      <c r="I300" s="201"/>
      <c r="J300" s="237">
        <f>BK300</f>
        <v>0</v>
      </c>
      <c r="K300" s="198"/>
      <c r="L300" s="203"/>
      <c r="M300" s="204"/>
      <c r="N300" s="205"/>
      <c r="O300" s="205"/>
      <c r="P300" s="206">
        <f>P301</f>
        <v>0</v>
      </c>
      <c r="Q300" s="205"/>
      <c r="R300" s="206">
        <f>R301</f>
        <v>0</v>
      </c>
      <c r="S300" s="205"/>
      <c r="T300" s="207">
        <f>T301</f>
        <v>0</v>
      </c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R300" s="208" t="s">
        <v>81</v>
      </c>
      <c r="AT300" s="209" t="s">
        <v>72</v>
      </c>
      <c r="AU300" s="209" t="s">
        <v>81</v>
      </c>
      <c r="AY300" s="208" t="s">
        <v>121</v>
      </c>
      <c r="BK300" s="210">
        <f>BK301</f>
        <v>0</v>
      </c>
    </row>
    <row r="301" s="2" customFormat="1" ht="16.5" customHeight="1">
      <c r="A301" s="38"/>
      <c r="B301" s="39"/>
      <c r="C301" s="211" t="s">
        <v>691</v>
      </c>
      <c r="D301" s="211" t="s">
        <v>122</v>
      </c>
      <c r="E301" s="212" t="s">
        <v>692</v>
      </c>
      <c r="F301" s="213" t="s">
        <v>693</v>
      </c>
      <c r="G301" s="214" t="s">
        <v>180</v>
      </c>
      <c r="H301" s="215">
        <v>3500</v>
      </c>
      <c r="I301" s="216"/>
      <c r="J301" s="217">
        <f>ROUND(I301*H301,2)</f>
        <v>0</v>
      </c>
      <c r="K301" s="218"/>
      <c r="L301" s="44"/>
      <c r="M301" s="219" t="s">
        <v>1</v>
      </c>
      <c r="N301" s="220" t="s">
        <v>38</v>
      </c>
      <c r="O301" s="91"/>
      <c r="P301" s="221">
        <f>O301*H301</f>
        <v>0</v>
      </c>
      <c r="Q301" s="221">
        <v>0</v>
      </c>
      <c r="R301" s="221">
        <f>Q301*H301</f>
        <v>0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120</v>
      </c>
      <c r="AT301" s="223" t="s">
        <v>122</v>
      </c>
      <c r="AU301" s="223" t="s">
        <v>83</v>
      </c>
      <c r="AY301" s="17" t="s">
        <v>121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120</v>
      </c>
      <c r="BM301" s="223" t="s">
        <v>308</v>
      </c>
    </row>
    <row r="302" s="11" customFormat="1" ht="22.8" customHeight="1">
      <c r="A302" s="11"/>
      <c r="B302" s="197"/>
      <c r="C302" s="198"/>
      <c r="D302" s="199" t="s">
        <v>72</v>
      </c>
      <c r="E302" s="236" t="s">
        <v>381</v>
      </c>
      <c r="F302" s="236" t="s">
        <v>382</v>
      </c>
      <c r="G302" s="198"/>
      <c r="H302" s="198"/>
      <c r="I302" s="201"/>
      <c r="J302" s="237">
        <f>BK302</f>
        <v>0</v>
      </c>
      <c r="K302" s="198"/>
      <c r="L302" s="203"/>
      <c r="M302" s="204"/>
      <c r="N302" s="205"/>
      <c r="O302" s="205"/>
      <c r="P302" s="206">
        <f>P303</f>
        <v>0</v>
      </c>
      <c r="Q302" s="205"/>
      <c r="R302" s="206">
        <f>R303</f>
        <v>0</v>
      </c>
      <c r="S302" s="205"/>
      <c r="T302" s="207">
        <f>T303</f>
        <v>0</v>
      </c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R302" s="208" t="s">
        <v>81</v>
      </c>
      <c r="AT302" s="209" t="s">
        <v>72</v>
      </c>
      <c r="AU302" s="209" t="s">
        <v>81</v>
      </c>
      <c r="AY302" s="208" t="s">
        <v>121</v>
      </c>
      <c r="BK302" s="210">
        <f>BK303</f>
        <v>0</v>
      </c>
    </row>
    <row r="303" s="2" customFormat="1" ht="24.15" customHeight="1">
      <c r="A303" s="38"/>
      <c r="B303" s="39"/>
      <c r="C303" s="211" t="s">
        <v>694</v>
      </c>
      <c r="D303" s="211" t="s">
        <v>122</v>
      </c>
      <c r="E303" s="212" t="s">
        <v>695</v>
      </c>
      <c r="F303" s="213" t="s">
        <v>696</v>
      </c>
      <c r="G303" s="214" t="s">
        <v>333</v>
      </c>
      <c r="H303" s="215">
        <v>1109.5070000000001</v>
      </c>
      <c r="I303" s="216"/>
      <c r="J303" s="217">
        <f>ROUND(I303*H303,2)</f>
        <v>0</v>
      </c>
      <c r="K303" s="218"/>
      <c r="L303" s="44"/>
      <c r="M303" s="219" t="s">
        <v>1</v>
      </c>
      <c r="N303" s="220" t="s">
        <v>38</v>
      </c>
      <c r="O303" s="91"/>
      <c r="P303" s="221">
        <f>O303*H303</f>
        <v>0</v>
      </c>
      <c r="Q303" s="221">
        <v>0</v>
      </c>
      <c r="R303" s="221">
        <f>Q303*H303</f>
        <v>0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120</v>
      </c>
      <c r="AT303" s="223" t="s">
        <v>122</v>
      </c>
      <c r="AU303" s="223" t="s">
        <v>83</v>
      </c>
      <c r="AY303" s="17" t="s">
        <v>121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120</v>
      </c>
      <c r="BM303" s="223" t="s">
        <v>697</v>
      </c>
    </row>
    <row r="304" s="11" customFormat="1" ht="25.92" customHeight="1">
      <c r="A304" s="11"/>
      <c r="B304" s="197"/>
      <c r="C304" s="198"/>
      <c r="D304" s="199" t="s">
        <v>72</v>
      </c>
      <c r="E304" s="200" t="s">
        <v>387</v>
      </c>
      <c r="F304" s="200" t="s">
        <v>388</v>
      </c>
      <c r="G304" s="198"/>
      <c r="H304" s="198"/>
      <c r="I304" s="201"/>
      <c r="J304" s="202">
        <f>BK304</f>
        <v>0</v>
      </c>
      <c r="K304" s="198"/>
      <c r="L304" s="203"/>
      <c r="M304" s="204"/>
      <c r="N304" s="205"/>
      <c r="O304" s="205"/>
      <c r="P304" s="206">
        <f>P305</f>
        <v>0</v>
      </c>
      <c r="Q304" s="205"/>
      <c r="R304" s="206">
        <f>R305</f>
        <v>0</v>
      </c>
      <c r="S304" s="205"/>
      <c r="T304" s="207">
        <f>T305</f>
        <v>0</v>
      </c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R304" s="208" t="s">
        <v>83</v>
      </c>
      <c r="AT304" s="209" t="s">
        <v>72</v>
      </c>
      <c r="AU304" s="209" t="s">
        <v>73</v>
      </c>
      <c r="AY304" s="208" t="s">
        <v>121</v>
      </c>
      <c r="BK304" s="210">
        <f>BK305</f>
        <v>0</v>
      </c>
    </row>
    <row r="305" s="11" customFormat="1" ht="22.8" customHeight="1">
      <c r="A305" s="11"/>
      <c r="B305" s="197"/>
      <c r="C305" s="198"/>
      <c r="D305" s="199" t="s">
        <v>72</v>
      </c>
      <c r="E305" s="236" t="s">
        <v>389</v>
      </c>
      <c r="F305" s="236" t="s">
        <v>390</v>
      </c>
      <c r="G305" s="198"/>
      <c r="H305" s="198"/>
      <c r="I305" s="201"/>
      <c r="J305" s="237">
        <f>BK305</f>
        <v>0</v>
      </c>
      <c r="K305" s="198"/>
      <c r="L305" s="203"/>
      <c r="M305" s="204"/>
      <c r="N305" s="205"/>
      <c r="O305" s="205"/>
      <c r="P305" s="206">
        <f>SUM(P306:P312)</f>
        <v>0</v>
      </c>
      <c r="Q305" s="205"/>
      <c r="R305" s="206">
        <f>SUM(R306:R312)</f>
        <v>0</v>
      </c>
      <c r="S305" s="205"/>
      <c r="T305" s="207">
        <f>SUM(T306:T312)</f>
        <v>0</v>
      </c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R305" s="208" t="s">
        <v>83</v>
      </c>
      <c r="AT305" s="209" t="s">
        <v>72</v>
      </c>
      <c r="AU305" s="209" t="s">
        <v>81</v>
      </c>
      <c r="AY305" s="208" t="s">
        <v>121</v>
      </c>
      <c r="BK305" s="210">
        <f>SUM(BK306:BK312)</f>
        <v>0</v>
      </c>
    </row>
    <row r="306" s="2" customFormat="1" ht="24.15" customHeight="1">
      <c r="A306" s="38"/>
      <c r="B306" s="39"/>
      <c r="C306" s="211" t="s">
        <v>698</v>
      </c>
      <c r="D306" s="211" t="s">
        <v>122</v>
      </c>
      <c r="E306" s="212" t="s">
        <v>699</v>
      </c>
      <c r="F306" s="213" t="s">
        <v>700</v>
      </c>
      <c r="G306" s="214" t="s">
        <v>677</v>
      </c>
      <c r="H306" s="215">
        <v>1259.454</v>
      </c>
      <c r="I306" s="216"/>
      <c r="J306" s="217">
        <f>ROUND(I306*H306,2)</f>
        <v>0</v>
      </c>
      <c r="K306" s="218"/>
      <c r="L306" s="44"/>
      <c r="M306" s="219" t="s">
        <v>1</v>
      </c>
      <c r="N306" s="220" t="s">
        <v>38</v>
      </c>
      <c r="O306" s="91"/>
      <c r="P306" s="221">
        <f>O306*H306</f>
        <v>0</v>
      </c>
      <c r="Q306" s="221">
        <v>0</v>
      </c>
      <c r="R306" s="221">
        <f>Q306*H306</f>
        <v>0</v>
      </c>
      <c r="S306" s="221">
        <v>0</v>
      </c>
      <c r="T306" s="22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252</v>
      </c>
      <c r="AT306" s="223" t="s">
        <v>122</v>
      </c>
      <c r="AU306" s="223" t="s">
        <v>83</v>
      </c>
      <c r="AY306" s="17" t="s">
        <v>121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252</v>
      </c>
      <c r="BM306" s="223" t="s">
        <v>394</v>
      </c>
    </row>
    <row r="307" s="13" customFormat="1">
      <c r="A307" s="13"/>
      <c r="B307" s="238"/>
      <c r="C307" s="239"/>
      <c r="D307" s="240" t="s">
        <v>186</v>
      </c>
      <c r="E307" s="241" t="s">
        <v>1</v>
      </c>
      <c r="F307" s="242" t="s">
        <v>701</v>
      </c>
      <c r="G307" s="239"/>
      <c r="H307" s="243">
        <v>214.148</v>
      </c>
      <c r="I307" s="244"/>
      <c r="J307" s="239"/>
      <c r="K307" s="239"/>
      <c r="L307" s="245"/>
      <c r="M307" s="246"/>
      <c r="N307" s="247"/>
      <c r="O307" s="247"/>
      <c r="P307" s="247"/>
      <c r="Q307" s="247"/>
      <c r="R307" s="247"/>
      <c r="S307" s="247"/>
      <c r="T307" s="24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9" t="s">
        <v>186</v>
      </c>
      <c r="AU307" s="249" t="s">
        <v>83</v>
      </c>
      <c r="AV307" s="13" t="s">
        <v>83</v>
      </c>
      <c r="AW307" s="13" t="s">
        <v>30</v>
      </c>
      <c r="AX307" s="13" t="s">
        <v>73</v>
      </c>
      <c r="AY307" s="249" t="s">
        <v>121</v>
      </c>
    </row>
    <row r="308" s="13" customFormat="1">
      <c r="A308" s="13"/>
      <c r="B308" s="238"/>
      <c r="C308" s="239"/>
      <c r="D308" s="240" t="s">
        <v>186</v>
      </c>
      <c r="E308" s="241" t="s">
        <v>1</v>
      </c>
      <c r="F308" s="242" t="s">
        <v>702</v>
      </c>
      <c r="G308" s="239"/>
      <c r="H308" s="243">
        <v>476.65199999999999</v>
      </c>
      <c r="I308" s="244"/>
      <c r="J308" s="239"/>
      <c r="K308" s="239"/>
      <c r="L308" s="245"/>
      <c r="M308" s="246"/>
      <c r="N308" s="247"/>
      <c r="O308" s="247"/>
      <c r="P308" s="247"/>
      <c r="Q308" s="247"/>
      <c r="R308" s="247"/>
      <c r="S308" s="247"/>
      <c r="T308" s="24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9" t="s">
        <v>186</v>
      </c>
      <c r="AU308" s="249" t="s">
        <v>83</v>
      </c>
      <c r="AV308" s="13" t="s">
        <v>83</v>
      </c>
      <c r="AW308" s="13" t="s">
        <v>30</v>
      </c>
      <c r="AX308" s="13" t="s">
        <v>73</v>
      </c>
      <c r="AY308" s="249" t="s">
        <v>121</v>
      </c>
    </row>
    <row r="309" s="13" customFormat="1">
      <c r="A309" s="13"/>
      <c r="B309" s="238"/>
      <c r="C309" s="239"/>
      <c r="D309" s="240" t="s">
        <v>186</v>
      </c>
      <c r="E309" s="241" t="s">
        <v>1</v>
      </c>
      <c r="F309" s="242" t="s">
        <v>703</v>
      </c>
      <c r="G309" s="239"/>
      <c r="H309" s="243">
        <v>209.43799999999999</v>
      </c>
      <c r="I309" s="244"/>
      <c r="J309" s="239"/>
      <c r="K309" s="239"/>
      <c r="L309" s="245"/>
      <c r="M309" s="246"/>
      <c r="N309" s="247"/>
      <c r="O309" s="247"/>
      <c r="P309" s="247"/>
      <c r="Q309" s="247"/>
      <c r="R309" s="247"/>
      <c r="S309" s="247"/>
      <c r="T309" s="24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9" t="s">
        <v>186</v>
      </c>
      <c r="AU309" s="249" t="s">
        <v>83</v>
      </c>
      <c r="AV309" s="13" t="s">
        <v>83</v>
      </c>
      <c r="AW309" s="13" t="s">
        <v>30</v>
      </c>
      <c r="AX309" s="13" t="s">
        <v>73</v>
      </c>
      <c r="AY309" s="249" t="s">
        <v>121</v>
      </c>
    </row>
    <row r="310" s="13" customFormat="1">
      <c r="A310" s="13"/>
      <c r="B310" s="238"/>
      <c r="C310" s="239"/>
      <c r="D310" s="240" t="s">
        <v>186</v>
      </c>
      <c r="E310" s="241" t="s">
        <v>1</v>
      </c>
      <c r="F310" s="242" t="s">
        <v>704</v>
      </c>
      <c r="G310" s="239"/>
      <c r="H310" s="243">
        <v>359.21600000000001</v>
      </c>
      <c r="I310" s="244"/>
      <c r="J310" s="239"/>
      <c r="K310" s="239"/>
      <c r="L310" s="245"/>
      <c r="M310" s="246"/>
      <c r="N310" s="247"/>
      <c r="O310" s="247"/>
      <c r="P310" s="247"/>
      <c r="Q310" s="247"/>
      <c r="R310" s="247"/>
      <c r="S310" s="247"/>
      <c r="T310" s="24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9" t="s">
        <v>186</v>
      </c>
      <c r="AU310" s="249" t="s">
        <v>83</v>
      </c>
      <c r="AV310" s="13" t="s">
        <v>83</v>
      </c>
      <c r="AW310" s="13" t="s">
        <v>30</v>
      </c>
      <c r="AX310" s="13" t="s">
        <v>73</v>
      </c>
      <c r="AY310" s="249" t="s">
        <v>121</v>
      </c>
    </row>
    <row r="311" s="15" customFormat="1">
      <c r="A311" s="15"/>
      <c r="B311" s="260"/>
      <c r="C311" s="261"/>
      <c r="D311" s="240" t="s">
        <v>186</v>
      </c>
      <c r="E311" s="262" t="s">
        <v>1</v>
      </c>
      <c r="F311" s="263" t="s">
        <v>191</v>
      </c>
      <c r="G311" s="261"/>
      <c r="H311" s="264">
        <v>1259.454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0" t="s">
        <v>186</v>
      </c>
      <c r="AU311" s="270" t="s">
        <v>83</v>
      </c>
      <c r="AV311" s="15" t="s">
        <v>120</v>
      </c>
      <c r="AW311" s="15" t="s">
        <v>30</v>
      </c>
      <c r="AX311" s="15" t="s">
        <v>81</v>
      </c>
      <c r="AY311" s="270" t="s">
        <v>121</v>
      </c>
    </row>
    <row r="312" s="2" customFormat="1" ht="24.15" customHeight="1">
      <c r="A312" s="38"/>
      <c r="B312" s="39"/>
      <c r="C312" s="211" t="s">
        <v>705</v>
      </c>
      <c r="D312" s="211" t="s">
        <v>122</v>
      </c>
      <c r="E312" s="212" t="s">
        <v>706</v>
      </c>
      <c r="F312" s="213" t="s">
        <v>406</v>
      </c>
      <c r="G312" s="214" t="s">
        <v>407</v>
      </c>
      <c r="H312" s="271"/>
      <c r="I312" s="216"/>
      <c r="J312" s="217">
        <f>ROUND(I312*H312,2)</f>
        <v>0</v>
      </c>
      <c r="K312" s="218"/>
      <c r="L312" s="44"/>
      <c r="M312" s="225" t="s">
        <v>1</v>
      </c>
      <c r="N312" s="226" t="s">
        <v>38</v>
      </c>
      <c r="O312" s="227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252</v>
      </c>
      <c r="AT312" s="223" t="s">
        <v>122</v>
      </c>
      <c r="AU312" s="223" t="s">
        <v>83</v>
      </c>
      <c r="AY312" s="17" t="s">
        <v>121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81</v>
      </c>
      <c r="BK312" s="224">
        <f>ROUND(I312*H312,2)</f>
        <v>0</v>
      </c>
      <c r="BL312" s="17" t="s">
        <v>252</v>
      </c>
      <c r="BM312" s="223" t="s">
        <v>408</v>
      </c>
    </row>
    <row r="313" s="2" customFormat="1" ht="6.96" customHeight="1">
      <c r="A313" s="38"/>
      <c r="B313" s="66"/>
      <c r="C313" s="67"/>
      <c r="D313" s="67"/>
      <c r="E313" s="67"/>
      <c r="F313" s="67"/>
      <c r="G313" s="67"/>
      <c r="H313" s="67"/>
      <c r="I313" s="67"/>
      <c r="J313" s="67"/>
      <c r="K313" s="67"/>
      <c r="L313" s="44"/>
      <c r="M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</row>
  </sheetData>
  <sheetProtection sheet="1" autoFilter="0" formatColumns="0" formatRows="0" objects="1" scenarios="1" spinCount="100000" saltValue="NQsTsXv2PzXmj4lD9d/TGCu7pmiNIu3TA/aaU8XltM9PONwq4A5/yA/CbAQ91KkP13cGvEfBJZjMAQXR7h4eJw==" hashValue="xBWqN47i8CD342JFlu5IFeI0OSZTtmsuLUzIH9E9EGwbmZOe92X6hZL+2c01t0OXC4ft8w3Nycq0lxTw9CxD/A==" algorithmName="SHA-512" password="CC35"/>
  <autoFilter ref="C127:K31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Janáčkovo náměstí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707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ROUND((SUM(BE129:BE276)),  2)</f>
        <v>0</v>
      </c>
      <c r="G33" s="38"/>
      <c r="H33" s="38"/>
      <c r="I33" s="155">
        <v>0.20999999999999999</v>
      </c>
      <c r="J33" s="154">
        <f>ROUND(((SUM(BE129:BE276))*I33),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ROUND((SUM(BF129:BF276)),  2)</f>
        <v>0</v>
      </c>
      <c r="G34" s="38"/>
      <c r="H34" s="38"/>
      <c r="I34" s="155">
        <v>0.12</v>
      </c>
      <c r="J34" s="154">
        <f>ROUND(((SUM(BF129:BF276))*I34),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ROUND((SUM(BG129:BG276)),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ROUND((SUM(BH129:BH276)),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ROUND((SUM(BI129:BI276)),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Janáčkovo náměstí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801, 901 - Vegetační úpravy, Mobiliář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16. 7. 2024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167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30"/>
      <c r="C98" s="231"/>
      <c r="D98" s="232" t="s">
        <v>708</v>
      </c>
      <c r="E98" s="233"/>
      <c r="F98" s="233"/>
      <c r="G98" s="233"/>
      <c r="H98" s="233"/>
      <c r="I98" s="233"/>
      <c r="J98" s="234">
        <f>J131</f>
        <v>0</v>
      </c>
      <c r="K98" s="231"/>
      <c r="L98" s="235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30"/>
      <c r="C99" s="231"/>
      <c r="D99" s="232" t="s">
        <v>709</v>
      </c>
      <c r="E99" s="233"/>
      <c r="F99" s="233"/>
      <c r="G99" s="233"/>
      <c r="H99" s="233"/>
      <c r="I99" s="233"/>
      <c r="J99" s="234">
        <f>J150</f>
        <v>0</v>
      </c>
      <c r="K99" s="231"/>
      <c r="L99" s="235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30"/>
      <c r="C100" s="231"/>
      <c r="D100" s="232" t="s">
        <v>710</v>
      </c>
      <c r="E100" s="233"/>
      <c r="F100" s="233"/>
      <c r="G100" s="233"/>
      <c r="H100" s="233"/>
      <c r="I100" s="233"/>
      <c r="J100" s="234">
        <f>J182</f>
        <v>0</v>
      </c>
      <c r="K100" s="231"/>
      <c r="L100" s="23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30"/>
      <c r="C101" s="231"/>
      <c r="D101" s="232" t="s">
        <v>711</v>
      </c>
      <c r="E101" s="233"/>
      <c r="F101" s="233"/>
      <c r="G101" s="233"/>
      <c r="H101" s="233"/>
      <c r="I101" s="233"/>
      <c r="J101" s="234">
        <f>J215</f>
        <v>0</v>
      </c>
      <c r="K101" s="231"/>
      <c r="L101" s="23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30"/>
      <c r="C102" s="231"/>
      <c r="D102" s="232" t="s">
        <v>712</v>
      </c>
      <c r="E102" s="233"/>
      <c r="F102" s="233"/>
      <c r="G102" s="233"/>
      <c r="H102" s="233"/>
      <c r="I102" s="233"/>
      <c r="J102" s="234">
        <f>J235</f>
        <v>0</v>
      </c>
      <c r="K102" s="231"/>
      <c r="L102" s="23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30"/>
      <c r="C103" s="231"/>
      <c r="D103" s="232" t="s">
        <v>713</v>
      </c>
      <c r="E103" s="233"/>
      <c r="F103" s="233"/>
      <c r="G103" s="233"/>
      <c r="H103" s="233"/>
      <c r="I103" s="233"/>
      <c r="J103" s="234">
        <f>J243</f>
        <v>0</v>
      </c>
      <c r="K103" s="231"/>
      <c r="L103" s="235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30"/>
      <c r="C104" s="231"/>
      <c r="D104" s="232" t="s">
        <v>714</v>
      </c>
      <c r="E104" s="233"/>
      <c r="F104" s="233"/>
      <c r="G104" s="233"/>
      <c r="H104" s="233"/>
      <c r="I104" s="233"/>
      <c r="J104" s="234">
        <f>J252</f>
        <v>0</v>
      </c>
      <c r="K104" s="231"/>
      <c r="L104" s="235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30"/>
      <c r="C105" s="231"/>
      <c r="D105" s="232" t="s">
        <v>715</v>
      </c>
      <c r="E105" s="233"/>
      <c r="F105" s="233"/>
      <c r="G105" s="233"/>
      <c r="H105" s="233"/>
      <c r="I105" s="233"/>
      <c r="J105" s="234">
        <f>J261</f>
        <v>0</v>
      </c>
      <c r="K105" s="231"/>
      <c r="L105" s="235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30"/>
      <c r="C106" s="231"/>
      <c r="D106" s="232" t="s">
        <v>171</v>
      </c>
      <c r="E106" s="233"/>
      <c r="F106" s="233"/>
      <c r="G106" s="233"/>
      <c r="H106" s="233"/>
      <c r="I106" s="233"/>
      <c r="J106" s="234">
        <f>J263</f>
        <v>0</v>
      </c>
      <c r="K106" s="231"/>
      <c r="L106" s="235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9.92" customHeight="1">
      <c r="A107" s="12"/>
      <c r="B107" s="230"/>
      <c r="C107" s="231"/>
      <c r="D107" s="232" t="s">
        <v>172</v>
      </c>
      <c r="E107" s="233"/>
      <c r="F107" s="233"/>
      <c r="G107" s="233"/>
      <c r="H107" s="233"/>
      <c r="I107" s="233"/>
      <c r="J107" s="234">
        <f>J265</f>
        <v>0</v>
      </c>
      <c r="K107" s="231"/>
      <c r="L107" s="235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9" customFormat="1" ht="24.96" customHeight="1">
      <c r="A108" s="9"/>
      <c r="B108" s="179"/>
      <c r="C108" s="180"/>
      <c r="D108" s="181" t="s">
        <v>173</v>
      </c>
      <c r="E108" s="182"/>
      <c r="F108" s="182"/>
      <c r="G108" s="182"/>
      <c r="H108" s="182"/>
      <c r="I108" s="182"/>
      <c r="J108" s="183">
        <f>J267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2" customFormat="1" ht="19.92" customHeight="1">
      <c r="A109" s="12"/>
      <c r="B109" s="230"/>
      <c r="C109" s="231"/>
      <c r="D109" s="232" t="s">
        <v>174</v>
      </c>
      <c r="E109" s="233"/>
      <c r="F109" s="233"/>
      <c r="G109" s="233"/>
      <c r="H109" s="233"/>
      <c r="I109" s="233"/>
      <c r="J109" s="234">
        <f>J268</f>
        <v>0</v>
      </c>
      <c r="K109" s="231"/>
      <c r="L109" s="235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105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>Janáčkovo náměstí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97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801, 901 - Vegetační úpravy, Mobiliář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 xml:space="preserve"> </v>
      </c>
      <c r="G123" s="40"/>
      <c r="H123" s="40"/>
      <c r="I123" s="32" t="s">
        <v>22</v>
      </c>
      <c r="J123" s="79" t="str">
        <f>IF(J12="","",J12)</f>
        <v>16. 7. 2024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 xml:space="preserve"> </v>
      </c>
      <c r="G125" s="40"/>
      <c r="H125" s="40"/>
      <c r="I125" s="32" t="s">
        <v>29</v>
      </c>
      <c r="J125" s="36" t="str">
        <f>E21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27</v>
      </c>
      <c r="D126" s="40"/>
      <c r="E126" s="40"/>
      <c r="F126" s="27" t="str">
        <f>IF(E18="","",E18)</f>
        <v>Vyplň údaj</v>
      </c>
      <c r="G126" s="40"/>
      <c r="H126" s="40"/>
      <c r="I126" s="32" t="s">
        <v>31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0" customFormat="1" ht="29.28" customHeight="1">
      <c r="A128" s="185"/>
      <c r="B128" s="186"/>
      <c r="C128" s="187" t="s">
        <v>106</v>
      </c>
      <c r="D128" s="188" t="s">
        <v>58</v>
      </c>
      <c r="E128" s="188" t="s">
        <v>54</v>
      </c>
      <c r="F128" s="188" t="s">
        <v>55</v>
      </c>
      <c r="G128" s="188" t="s">
        <v>107</v>
      </c>
      <c r="H128" s="188" t="s">
        <v>108</v>
      </c>
      <c r="I128" s="188" t="s">
        <v>109</v>
      </c>
      <c r="J128" s="189" t="s">
        <v>101</v>
      </c>
      <c r="K128" s="190" t="s">
        <v>110</v>
      </c>
      <c r="L128" s="191"/>
      <c r="M128" s="100" t="s">
        <v>1</v>
      </c>
      <c r="N128" s="101" t="s">
        <v>37</v>
      </c>
      <c r="O128" s="101" t="s">
        <v>111</v>
      </c>
      <c r="P128" s="101" t="s">
        <v>112</v>
      </c>
      <c r="Q128" s="101" t="s">
        <v>113</v>
      </c>
      <c r="R128" s="101" t="s">
        <v>114</v>
      </c>
      <c r="S128" s="101" t="s">
        <v>115</v>
      </c>
      <c r="T128" s="102" t="s">
        <v>116</v>
      </c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</row>
    <row r="129" s="2" customFormat="1" ht="22.8" customHeight="1">
      <c r="A129" s="38"/>
      <c r="B129" s="39"/>
      <c r="C129" s="107" t="s">
        <v>117</v>
      </c>
      <c r="D129" s="40"/>
      <c r="E129" s="40"/>
      <c r="F129" s="40"/>
      <c r="G129" s="40"/>
      <c r="H129" s="40"/>
      <c r="I129" s="40"/>
      <c r="J129" s="192">
        <f>BK129</f>
        <v>0</v>
      </c>
      <c r="K129" s="40"/>
      <c r="L129" s="44"/>
      <c r="M129" s="103"/>
      <c r="N129" s="193"/>
      <c r="O129" s="104"/>
      <c r="P129" s="194">
        <f>P130+P267</f>
        <v>0</v>
      </c>
      <c r="Q129" s="104"/>
      <c r="R129" s="194">
        <f>R130+R267</f>
        <v>3.2695379999999998</v>
      </c>
      <c r="S129" s="104"/>
      <c r="T129" s="195">
        <f>T130+T267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72</v>
      </c>
      <c r="AU129" s="17" t="s">
        <v>103</v>
      </c>
      <c r="BK129" s="196">
        <f>BK130+BK267</f>
        <v>0</v>
      </c>
    </row>
    <row r="130" s="11" customFormat="1" ht="25.92" customHeight="1">
      <c r="A130" s="11"/>
      <c r="B130" s="197"/>
      <c r="C130" s="198"/>
      <c r="D130" s="199" t="s">
        <v>72</v>
      </c>
      <c r="E130" s="200" t="s">
        <v>175</v>
      </c>
      <c r="F130" s="200" t="s">
        <v>176</v>
      </c>
      <c r="G130" s="198"/>
      <c r="H130" s="198"/>
      <c r="I130" s="201"/>
      <c r="J130" s="202">
        <f>BK130</f>
        <v>0</v>
      </c>
      <c r="K130" s="198"/>
      <c r="L130" s="203"/>
      <c r="M130" s="204"/>
      <c r="N130" s="205"/>
      <c r="O130" s="205"/>
      <c r="P130" s="206">
        <f>P131+P150+P182+P215+P235+P243+P252+P261+P263+P265</f>
        <v>0</v>
      </c>
      <c r="Q130" s="205"/>
      <c r="R130" s="206">
        <f>R131+R150+R182+R215+R235+R243+R252+R261+R263+R265</f>
        <v>3.2695379999999998</v>
      </c>
      <c r="S130" s="205"/>
      <c r="T130" s="207">
        <f>T131+T150+T182+T215+T235+T243+T252+T261+T263+T265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8" t="s">
        <v>81</v>
      </c>
      <c r="AT130" s="209" t="s">
        <v>72</v>
      </c>
      <c r="AU130" s="209" t="s">
        <v>73</v>
      </c>
      <c r="AY130" s="208" t="s">
        <v>121</v>
      </c>
      <c r="BK130" s="210">
        <f>BK131+BK150+BK182+BK215+BK235+BK243+BK252+BK261+BK263+BK265</f>
        <v>0</v>
      </c>
    </row>
    <row r="131" s="11" customFormat="1" ht="22.8" customHeight="1">
      <c r="A131" s="11"/>
      <c r="B131" s="197"/>
      <c r="C131" s="198"/>
      <c r="D131" s="199" t="s">
        <v>72</v>
      </c>
      <c r="E131" s="236" t="s">
        <v>81</v>
      </c>
      <c r="F131" s="236" t="s">
        <v>716</v>
      </c>
      <c r="G131" s="198"/>
      <c r="H131" s="198"/>
      <c r="I131" s="201"/>
      <c r="J131" s="237">
        <f>BK131</f>
        <v>0</v>
      </c>
      <c r="K131" s="198"/>
      <c r="L131" s="203"/>
      <c r="M131" s="204"/>
      <c r="N131" s="205"/>
      <c r="O131" s="205"/>
      <c r="P131" s="206">
        <f>SUM(P132:P149)</f>
        <v>0</v>
      </c>
      <c r="Q131" s="205"/>
      <c r="R131" s="206">
        <f>SUM(R132:R149)</f>
        <v>0</v>
      </c>
      <c r="S131" s="205"/>
      <c r="T131" s="207">
        <f>SUM(T132:T149)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8" t="s">
        <v>81</v>
      </c>
      <c r="AT131" s="209" t="s">
        <v>72</v>
      </c>
      <c r="AU131" s="209" t="s">
        <v>81</v>
      </c>
      <c r="AY131" s="208" t="s">
        <v>121</v>
      </c>
      <c r="BK131" s="210">
        <f>SUM(BK132:BK149)</f>
        <v>0</v>
      </c>
    </row>
    <row r="132" s="2" customFormat="1" ht="24.15" customHeight="1">
      <c r="A132" s="38"/>
      <c r="B132" s="39"/>
      <c r="C132" s="211" t="s">
        <v>81</v>
      </c>
      <c r="D132" s="211" t="s">
        <v>122</v>
      </c>
      <c r="E132" s="212" t="s">
        <v>717</v>
      </c>
      <c r="F132" s="213" t="s">
        <v>718</v>
      </c>
      <c r="G132" s="214" t="s">
        <v>184</v>
      </c>
      <c r="H132" s="215">
        <v>9.0060000000000002</v>
      </c>
      <c r="I132" s="216"/>
      <c r="J132" s="217">
        <f>ROUND(I132*H132,2)</f>
        <v>0</v>
      </c>
      <c r="K132" s="218"/>
      <c r="L132" s="44"/>
      <c r="M132" s="219" t="s">
        <v>1</v>
      </c>
      <c r="N132" s="220" t="s">
        <v>38</v>
      </c>
      <c r="O132" s="91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120</v>
      </c>
      <c r="AT132" s="223" t="s">
        <v>122</v>
      </c>
      <c r="AU132" s="223" t="s">
        <v>83</v>
      </c>
      <c r="AY132" s="17" t="s">
        <v>121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120</v>
      </c>
      <c r="BM132" s="223" t="s">
        <v>719</v>
      </c>
    </row>
    <row r="133" s="13" customFormat="1">
      <c r="A133" s="13"/>
      <c r="B133" s="238"/>
      <c r="C133" s="239"/>
      <c r="D133" s="240" t="s">
        <v>186</v>
      </c>
      <c r="E133" s="241" t="s">
        <v>1</v>
      </c>
      <c r="F133" s="242" t="s">
        <v>720</v>
      </c>
      <c r="G133" s="239"/>
      <c r="H133" s="243">
        <v>9.0060000000000002</v>
      </c>
      <c r="I133" s="244"/>
      <c r="J133" s="239"/>
      <c r="K133" s="239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186</v>
      </c>
      <c r="AU133" s="249" t="s">
        <v>83</v>
      </c>
      <c r="AV133" s="13" t="s">
        <v>83</v>
      </c>
      <c r="AW133" s="13" t="s">
        <v>30</v>
      </c>
      <c r="AX133" s="13" t="s">
        <v>81</v>
      </c>
      <c r="AY133" s="249" t="s">
        <v>121</v>
      </c>
    </row>
    <row r="134" s="2" customFormat="1" ht="16.5" customHeight="1">
      <c r="A134" s="38"/>
      <c r="B134" s="39"/>
      <c r="C134" s="211" t="s">
        <v>83</v>
      </c>
      <c r="D134" s="211" t="s">
        <v>122</v>
      </c>
      <c r="E134" s="212" t="s">
        <v>721</v>
      </c>
      <c r="F134" s="213" t="s">
        <v>722</v>
      </c>
      <c r="G134" s="214" t="s">
        <v>180</v>
      </c>
      <c r="H134" s="215">
        <v>1801.2000000000001</v>
      </c>
      <c r="I134" s="216"/>
      <c r="J134" s="217">
        <f>ROUND(I134*H134,2)</f>
        <v>0</v>
      </c>
      <c r="K134" s="218"/>
      <c r="L134" s="44"/>
      <c r="M134" s="219" t="s">
        <v>1</v>
      </c>
      <c r="N134" s="220" t="s">
        <v>38</v>
      </c>
      <c r="O134" s="91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120</v>
      </c>
      <c r="AT134" s="223" t="s">
        <v>122</v>
      </c>
      <c r="AU134" s="223" t="s">
        <v>83</v>
      </c>
      <c r="AY134" s="17" t="s">
        <v>121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120</v>
      </c>
      <c r="BM134" s="223" t="s">
        <v>723</v>
      </c>
    </row>
    <row r="135" s="13" customFormat="1">
      <c r="A135" s="13"/>
      <c r="B135" s="238"/>
      <c r="C135" s="239"/>
      <c r="D135" s="240" t="s">
        <v>186</v>
      </c>
      <c r="E135" s="241" t="s">
        <v>1</v>
      </c>
      <c r="F135" s="242" t="s">
        <v>724</v>
      </c>
      <c r="G135" s="239"/>
      <c r="H135" s="243">
        <v>1801.2000000000001</v>
      </c>
      <c r="I135" s="244"/>
      <c r="J135" s="239"/>
      <c r="K135" s="239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186</v>
      </c>
      <c r="AU135" s="249" t="s">
        <v>83</v>
      </c>
      <c r="AV135" s="13" t="s">
        <v>83</v>
      </c>
      <c r="AW135" s="13" t="s">
        <v>30</v>
      </c>
      <c r="AX135" s="13" t="s">
        <v>81</v>
      </c>
      <c r="AY135" s="249" t="s">
        <v>121</v>
      </c>
    </row>
    <row r="136" s="14" customFormat="1">
      <c r="A136" s="14"/>
      <c r="B136" s="250"/>
      <c r="C136" s="251"/>
      <c r="D136" s="240" t="s">
        <v>186</v>
      </c>
      <c r="E136" s="252" t="s">
        <v>1</v>
      </c>
      <c r="F136" s="253" t="s">
        <v>725</v>
      </c>
      <c r="G136" s="251"/>
      <c r="H136" s="252" t="s">
        <v>1</v>
      </c>
      <c r="I136" s="254"/>
      <c r="J136" s="251"/>
      <c r="K136" s="251"/>
      <c r="L136" s="255"/>
      <c r="M136" s="256"/>
      <c r="N136" s="257"/>
      <c r="O136" s="257"/>
      <c r="P136" s="257"/>
      <c r="Q136" s="257"/>
      <c r="R136" s="257"/>
      <c r="S136" s="257"/>
      <c r="T136" s="25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9" t="s">
        <v>186</v>
      </c>
      <c r="AU136" s="259" t="s">
        <v>83</v>
      </c>
      <c r="AV136" s="14" t="s">
        <v>81</v>
      </c>
      <c r="AW136" s="14" t="s">
        <v>30</v>
      </c>
      <c r="AX136" s="14" t="s">
        <v>73</v>
      </c>
      <c r="AY136" s="259" t="s">
        <v>121</v>
      </c>
    </row>
    <row r="137" s="14" customFormat="1">
      <c r="A137" s="14"/>
      <c r="B137" s="250"/>
      <c r="C137" s="251"/>
      <c r="D137" s="240" t="s">
        <v>186</v>
      </c>
      <c r="E137" s="252" t="s">
        <v>1</v>
      </c>
      <c r="F137" s="253" t="s">
        <v>726</v>
      </c>
      <c r="G137" s="251"/>
      <c r="H137" s="252" t="s">
        <v>1</v>
      </c>
      <c r="I137" s="254"/>
      <c r="J137" s="251"/>
      <c r="K137" s="251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186</v>
      </c>
      <c r="AU137" s="259" t="s">
        <v>83</v>
      </c>
      <c r="AV137" s="14" t="s">
        <v>81</v>
      </c>
      <c r="AW137" s="14" t="s">
        <v>30</v>
      </c>
      <c r="AX137" s="14" t="s">
        <v>73</v>
      </c>
      <c r="AY137" s="259" t="s">
        <v>121</v>
      </c>
    </row>
    <row r="138" s="2" customFormat="1" ht="16.5" customHeight="1">
      <c r="A138" s="38"/>
      <c r="B138" s="39"/>
      <c r="C138" s="211" t="s">
        <v>131</v>
      </c>
      <c r="D138" s="211" t="s">
        <v>122</v>
      </c>
      <c r="E138" s="212" t="s">
        <v>727</v>
      </c>
      <c r="F138" s="213" t="s">
        <v>728</v>
      </c>
      <c r="G138" s="214" t="s">
        <v>180</v>
      </c>
      <c r="H138" s="215">
        <v>1801.2000000000001</v>
      </c>
      <c r="I138" s="216"/>
      <c r="J138" s="217">
        <f>ROUND(I138*H138,2)</f>
        <v>0</v>
      </c>
      <c r="K138" s="218"/>
      <c r="L138" s="44"/>
      <c r="M138" s="219" t="s">
        <v>1</v>
      </c>
      <c r="N138" s="220" t="s">
        <v>38</v>
      </c>
      <c r="O138" s="91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120</v>
      </c>
      <c r="AT138" s="223" t="s">
        <v>122</v>
      </c>
      <c r="AU138" s="223" t="s">
        <v>83</v>
      </c>
      <c r="AY138" s="17" t="s">
        <v>121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120</v>
      </c>
      <c r="BM138" s="223" t="s">
        <v>729</v>
      </c>
    </row>
    <row r="139" s="13" customFormat="1">
      <c r="A139" s="13"/>
      <c r="B139" s="238"/>
      <c r="C139" s="239"/>
      <c r="D139" s="240" t="s">
        <v>186</v>
      </c>
      <c r="E139" s="241" t="s">
        <v>1</v>
      </c>
      <c r="F139" s="242" t="s">
        <v>730</v>
      </c>
      <c r="G139" s="239"/>
      <c r="H139" s="243">
        <v>1801.2000000000001</v>
      </c>
      <c r="I139" s="244"/>
      <c r="J139" s="239"/>
      <c r="K139" s="239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186</v>
      </c>
      <c r="AU139" s="249" t="s">
        <v>83</v>
      </c>
      <c r="AV139" s="13" t="s">
        <v>83</v>
      </c>
      <c r="AW139" s="13" t="s">
        <v>30</v>
      </c>
      <c r="AX139" s="13" t="s">
        <v>81</v>
      </c>
      <c r="AY139" s="249" t="s">
        <v>121</v>
      </c>
    </row>
    <row r="140" s="2" customFormat="1" ht="16.5" customHeight="1">
      <c r="A140" s="38"/>
      <c r="B140" s="39"/>
      <c r="C140" s="211" t="s">
        <v>120</v>
      </c>
      <c r="D140" s="211" t="s">
        <v>122</v>
      </c>
      <c r="E140" s="212" t="s">
        <v>731</v>
      </c>
      <c r="F140" s="213" t="s">
        <v>732</v>
      </c>
      <c r="G140" s="214" t="s">
        <v>184</v>
      </c>
      <c r="H140" s="215">
        <v>4.6500000000000004</v>
      </c>
      <c r="I140" s="216"/>
      <c r="J140" s="217">
        <f>ROUND(I140*H140,2)</f>
        <v>0</v>
      </c>
      <c r="K140" s="218"/>
      <c r="L140" s="44"/>
      <c r="M140" s="219" t="s">
        <v>1</v>
      </c>
      <c r="N140" s="220" t="s">
        <v>38</v>
      </c>
      <c r="O140" s="91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120</v>
      </c>
      <c r="AT140" s="223" t="s">
        <v>122</v>
      </c>
      <c r="AU140" s="223" t="s">
        <v>83</v>
      </c>
      <c r="AY140" s="17" t="s">
        <v>121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120</v>
      </c>
      <c r="BM140" s="223" t="s">
        <v>733</v>
      </c>
    </row>
    <row r="141" s="14" customFormat="1">
      <c r="A141" s="14"/>
      <c r="B141" s="250"/>
      <c r="C141" s="251"/>
      <c r="D141" s="240" t="s">
        <v>186</v>
      </c>
      <c r="E141" s="252" t="s">
        <v>1</v>
      </c>
      <c r="F141" s="253" t="s">
        <v>734</v>
      </c>
      <c r="G141" s="251"/>
      <c r="H141" s="252" t="s">
        <v>1</v>
      </c>
      <c r="I141" s="254"/>
      <c r="J141" s="251"/>
      <c r="K141" s="251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186</v>
      </c>
      <c r="AU141" s="259" t="s">
        <v>83</v>
      </c>
      <c r="AV141" s="14" t="s">
        <v>81</v>
      </c>
      <c r="AW141" s="14" t="s">
        <v>30</v>
      </c>
      <c r="AX141" s="14" t="s">
        <v>73</v>
      </c>
      <c r="AY141" s="259" t="s">
        <v>121</v>
      </c>
    </row>
    <row r="142" s="13" customFormat="1">
      <c r="A142" s="13"/>
      <c r="B142" s="238"/>
      <c r="C142" s="239"/>
      <c r="D142" s="240" t="s">
        <v>186</v>
      </c>
      <c r="E142" s="241" t="s">
        <v>1</v>
      </c>
      <c r="F142" s="242" t="s">
        <v>735</v>
      </c>
      <c r="G142" s="239"/>
      <c r="H142" s="243">
        <v>4.6500000000000004</v>
      </c>
      <c r="I142" s="244"/>
      <c r="J142" s="239"/>
      <c r="K142" s="239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186</v>
      </c>
      <c r="AU142" s="249" t="s">
        <v>83</v>
      </c>
      <c r="AV142" s="13" t="s">
        <v>83</v>
      </c>
      <c r="AW142" s="13" t="s">
        <v>30</v>
      </c>
      <c r="AX142" s="13" t="s">
        <v>81</v>
      </c>
      <c r="AY142" s="249" t="s">
        <v>121</v>
      </c>
    </row>
    <row r="143" s="2" customFormat="1" ht="21.75" customHeight="1">
      <c r="A143" s="38"/>
      <c r="B143" s="39"/>
      <c r="C143" s="211" t="s">
        <v>138</v>
      </c>
      <c r="D143" s="211" t="s">
        <v>122</v>
      </c>
      <c r="E143" s="212" t="s">
        <v>736</v>
      </c>
      <c r="F143" s="213" t="s">
        <v>737</v>
      </c>
      <c r="G143" s="214" t="s">
        <v>184</v>
      </c>
      <c r="H143" s="215">
        <v>4.6500000000000004</v>
      </c>
      <c r="I143" s="216"/>
      <c r="J143" s="217">
        <f>ROUND(I143*H143,2)</f>
        <v>0</v>
      </c>
      <c r="K143" s="218"/>
      <c r="L143" s="44"/>
      <c r="M143" s="219" t="s">
        <v>1</v>
      </c>
      <c r="N143" s="220" t="s">
        <v>38</v>
      </c>
      <c r="O143" s="91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120</v>
      </c>
      <c r="AT143" s="223" t="s">
        <v>122</v>
      </c>
      <c r="AU143" s="223" t="s">
        <v>83</v>
      </c>
      <c r="AY143" s="17" t="s">
        <v>121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120</v>
      </c>
      <c r="BM143" s="223" t="s">
        <v>738</v>
      </c>
    </row>
    <row r="144" s="2" customFormat="1" ht="24.15" customHeight="1">
      <c r="A144" s="38"/>
      <c r="B144" s="39"/>
      <c r="C144" s="211" t="s">
        <v>142</v>
      </c>
      <c r="D144" s="211" t="s">
        <v>122</v>
      </c>
      <c r="E144" s="212" t="s">
        <v>739</v>
      </c>
      <c r="F144" s="213" t="s">
        <v>740</v>
      </c>
      <c r="G144" s="214" t="s">
        <v>184</v>
      </c>
      <c r="H144" s="215">
        <v>41.850000000000001</v>
      </c>
      <c r="I144" s="216"/>
      <c r="J144" s="217">
        <f>ROUND(I144*H144,2)</f>
        <v>0</v>
      </c>
      <c r="K144" s="218"/>
      <c r="L144" s="44"/>
      <c r="M144" s="219" t="s">
        <v>1</v>
      </c>
      <c r="N144" s="220" t="s">
        <v>38</v>
      </c>
      <c r="O144" s="91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120</v>
      </c>
      <c r="AT144" s="223" t="s">
        <v>122</v>
      </c>
      <c r="AU144" s="223" t="s">
        <v>83</v>
      </c>
      <c r="AY144" s="17" t="s">
        <v>121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120</v>
      </c>
      <c r="BM144" s="223" t="s">
        <v>741</v>
      </c>
    </row>
    <row r="145" s="13" customFormat="1">
      <c r="A145" s="13"/>
      <c r="B145" s="238"/>
      <c r="C145" s="239"/>
      <c r="D145" s="240" t="s">
        <v>186</v>
      </c>
      <c r="E145" s="239"/>
      <c r="F145" s="242" t="s">
        <v>742</v>
      </c>
      <c r="G145" s="239"/>
      <c r="H145" s="243">
        <v>41.850000000000001</v>
      </c>
      <c r="I145" s="244"/>
      <c r="J145" s="239"/>
      <c r="K145" s="239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186</v>
      </c>
      <c r="AU145" s="249" t="s">
        <v>83</v>
      </c>
      <c r="AV145" s="13" t="s">
        <v>83</v>
      </c>
      <c r="AW145" s="13" t="s">
        <v>4</v>
      </c>
      <c r="AX145" s="13" t="s">
        <v>81</v>
      </c>
      <c r="AY145" s="249" t="s">
        <v>121</v>
      </c>
    </row>
    <row r="146" s="2" customFormat="1" ht="24.15" customHeight="1">
      <c r="A146" s="38"/>
      <c r="B146" s="39"/>
      <c r="C146" s="211" t="s">
        <v>146</v>
      </c>
      <c r="D146" s="211" t="s">
        <v>122</v>
      </c>
      <c r="E146" s="212" t="s">
        <v>743</v>
      </c>
      <c r="F146" s="213" t="s">
        <v>744</v>
      </c>
      <c r="G146" s="214" t="s">
        <v>180</v>
      </c>
      <c r="H146" s="215">
        <v>62</v>
      </c>
      <c r="I146" s="216"/>
      <c r="J146" s="217">
        <f>ROUND(I146*H146,2)</f>
        <v>0</v>
      </c>
      <c r="K146" s="218"/>
      <c r="L146" s="44"/>
      <c r="M146" s="219" t="s">
        <v>1</v>
      </c>
      <c r="N146" s="220" t="s">
        <v>38</v>
      </c>
      <c r="O146" s="91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120</v>
      </c>
      <c r="AT146" s="223" t="s">
        <v>122</v>
      </c>
      <c r="AU146" s="223" t="s">
        <v>83</v>
      </c>
      <c r="AY146" s="17" t="s">
        <v>121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120</v>
      </c>
      <c r="BM146" s="223" t="s">
        <v>745</v>
      </c>
    </row>
    <row r="147" s="13" customFormat="1">
      <c r="A147" s="13"/>
      <c r="B147" s="238"/>
      <c r="C147" s="239"/>
      <c r="D147" s="240" t="s">
        <v>186</v>
      </c>
      <c r="E147" s="241" t="s">
        <v>1</v>
      </c>
      <c r="F147" s="242" t="s">
        <v>746</v>
      </c>
      <c r="G147" s="239"/>
      <c r="H147" s="243">
        <v>62</v>
      </c>
      <c r="I147" s="244"/>
      <c r="J147" s="239"/>
      <c r="K147" s="239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186</v>
      </c>
      <c r="AU147" s="249" t="s">
        <v>83</v>
      </c>
      <c r="AV147" s="13" t="s">
        <v>83</v>
      </c>
      <c r="AW147" s="13" t="s">
        <v>30</v>
      </c>
      <c r="AX147" s="13" t="s">
        <v>81</v>
      </c>
      <c r="AY147" s="249" t="s">
        <v>121</v>
      </c>
    </row>
    <row r="148" s="2" customFormat="1" ht="24.15" customHeight="1">
      <c r="A148" s="38"/>
      <c r="B148" s="39"/>
      <c r="C148" s="211" t="s">
        <v>150</v>
      </c>
      <c r="D148" s="211" t="s">
        <v>122</v>
      </c>
      <c r="E148" s="212" t="s">
        <v>747</v>
      </c>
      <c r="F148" s="213" t="s">
        <v>748</v>
      </c>
      <c r="G148" s="214" t="s">
        <v>180</v>
      </c>
      <c r="H148" s="215">
        <v>300.19999999999999</v>
      </c>
      <c r="I148" s="216"/>
      <c r="J148" s="217">
        <f>ROUND(I148*H148,2)</f>
        <v>0</v>
      </c>
      <c r="K148" s="218"/>
      <c r="L148" s="44"/>
      <c r="M148" s="219" t="s">
        <v>1</v>
      </c>
      <c r="N148" s="220" t="s">
        <v>38</v>
      </c>
      <c r="O148" s="91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120</v>
      </c>
      <c r="AT148" s="223" t="s">
        <v>122</v>
      </c>
      <c r="AU148" s="223" t="s">
        <v>83</v>
      </c>
      <c r="AY148" s="17" t="s">
        <v>121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120</v>
      </c>
      <c r="BM148" s="223" t="s">
        <v>749</v>
      </c>
    </row>
    <row r="149" s="13" customFormat="1">
      <c r="A149" s="13"/>
      <c r="B149" s="238"/>
      <c r="C149" s="239"/>
      <c r="D149" s="240" t="s">
        <v>186</v>
      </c>
      <c r="E149" s="241" t="s">
        <v>1</v>
      </c>
      <c r="F149" s="242" t="s">
        <v>750</v>
      </c>
      <c r="G149" s="239"/>
      <c r="H149" s="243">
        <v>300.19999999999999</v>
      </c>
      <c r="I149" s="244"/>
      <c r="J149" s="239"/>
      <c r="K149" s="239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186</v>
      </c>
      <c r="AU149" s="249" t="s">
        <v>83</v>
      </c>
      <c r="AV149" s="13" t="s">
        <v>83</v>
      </c>
      <c r="AW149" s="13" t="s">
        <v>30</v>
      </c>
      <c r="AX149" s="13" t="s">
        <v>81</v>
      </c>
      <c r="AY149" s="249" t="s">
        <v>121</v>
      </c>
    </row>
    <row r="150" s="11" customFormat="1" ht="22.8" customHeight="1">
      <c r="A150" s="11"/>
      <c r="B150" s="197"/>
      <c r="C150" s="198"/>
      <c r="D150" s="199" t="s">
        <v>72</v>
      </c>
      <c r="E150" s="236" t="s">
        <v>8</v>
      </c>
      <c r="F150" s="236" t="s">
        <v>751</v>
      </c>
      <c r="G150" s="198"/>
      <c r="H150" s="198"/>
      <c r="I150" s="201"/>
      <c r="J150" s="237">
        <f>BK150</f>
        <v>0</v>
      </c>
      <c r="K150" s="198"/>
      <c r="L150" s="203"/>
      <c r="M150" s="204"/>
      <c r="N150" s="205"/>
      <c r="O150" s="205"/>
      <c r="P150" s="206">
        <f>SUM(P151:P181)</f>
        <v>0</v>
      </c>
      <c r="Q150" s="205"/>
      <c r="R150" s="206">
        <f>SUM(R151:R181)</f>
        <v>0.95228999999999997</v>
      </c>
      <c r="S150" s="205"/>
      <c r="T150" s="207">
        <f>SUM(T151:T181)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8" t="s">
        <v>81</v>
      </c>
      <c r="AT150" s="209" t="s">
        <v>72</v>
      </c>
      <c r="AU150" s="209" t="s">
        <v>81</v>
      </c>
      <c r="AY150" s="208" t="s">
        <v>121</v>
      </c>
      <c r="BK150" s="210">
        <f>SUM(BK151:BK181)</f>
        <v>0</v>
      </c>
    </row>
    <row r="151" s="2" customFormat="1" ht="33" customHeight="1">
      <c r="A151" s="38"/>
      <c r="B151" s="39"/>
      <c r="C151" s="211" t="s">
        <v>154</v>
      </c>
      <c r="D151" s="211" t="s">
        <v>122</v>
      </c>
      <c r="E151" s="212" t="s">
        <v>752</v>
      </c>
      <c r="F151" s="213" t="s">
        <v>753</v>
      </c>
      <c r="G151" s="214" t="s">
        <v>194</v>
      </c>
      <c r="H151" s="215">
        <v>27</v>
      </c>
      <c r="I151" s="216"/>
      <c r="J151" s="217">
        <f>ROUND(I151*H151,2)</f>
        <v>0</v>
      </c>
      <c r="K151" s="218"/>
      <c r="L151" s="44"/>
      <c r="M151" s="219" t="s">
        <v>1</v>
      </c>
      <c r="N151" s="220" t="s">
        <v>38</v>
      </c>
      <c r="O151" s="91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120</v>
      </c>
      <c r="AT151" s="223" t="s">
        <v>122</v>
      </c>
      <c r="AU151" s="223" t="s">
        <v>83</v>
      </c>
      <c r="AY151" s="17" t="s">
        <v>121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120</v>
      </c>
      <c r="BM151" s="223" t="s">
        <v>754</v>
      </c>
    </row>
    <row r="152" s="13" customFormat="1">
      <c r="A152" s="13"/>
      <c r="B152" s="238"/>
      <c r="C152" s="239"/>
      <c r="D152" s="240" t="s">
        <v>186</v>
      </c>
      <c r="E152" s="241" t="s">
        <v>1</v>
      </c>
      <c r="F152" s="242" t="s">
        <v>755</v>
      </c>
      <c r="G152" s="239"/>
      <c r="H152" s="243">
        <v>27</v>
      </c>
      <c r="I152" s="244"/>
      <c r="J152" s="239"/>
      <c r="K152" s="239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186</v>
      </c>
      <c r="AU152" s="249" t="s">
        <v>83</v>
      </c>
      <c r="AV152" s="13" t="s">
        <v>83</v>
      </c>
      <c r="AW152" s="13" t="s">
        <v>30</v>
      </c>
      <c r="AX152" s="13" t="s">
        <v>81</v>
      </c>
      <c r="AY152" s="249" t="s">
        <v>121</v>
      </c>
    </row>
    <row r="153" s="2" customFormat="1" ht="24.15" customHeight="1">
      <c r="A153" s="38"/>
      <c r="B153" s="39"/>
      <c r="C153" s="211" t="s">
        <v>158</v>
      </c>
      <c r="D153" s="211" t="s">
        <v>122</v>
      </c>
      <c r="E153" s="212" t="s">
        <v>756</v>
      </c>
      <c r="F153" s="213" t="s">
        <v>757</v>
      </c>
      <c r="G153" s="214" t="s">
        <v>194</v>
      </c>
      <c r="H153" s="215">
        <v>27</v>
      </c>
      <c r="I153" s="216"/>
      <c r="J153" s="217">
        <f>ROUND(I153*H153,2)</f>
        <v>0</v>
      </c>
      <c r="K153" s="218"/>
      <c r="L153" s="44"/>
      <c r="M153" s="219" t="s">
        <v>1</v>
      </c>
      <c r="N153" s="220" t="s">
        <v>38</v>
      </c>
      <c r="O153" s="91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120</v>
      </c>
      <c r="AT153" s="223" t="s">
        <v>122</v>
      </c>
      <c r="AU153" s="223" t="s">
        <v>83</v>
      </c>
      <c r="AY153" s="17" t="s">
        <v>121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120</v>
      </c>
      <c r="BM153" s="223" t="s">
        <v>758</v>
      </c>
    </row>
    <row r="154" s="13" customFormat="1">
      <c r="A154" s="13"/>
      <c r="B154" s="238"/>
      <c r="C154" s="239"/>
      <c r="D154" s="240" t="s">
        <v>186</v>
      </c>
      <c r="E154" s="241" t="s">
        <v>1</v>
      </c>
      <c r="F154" s="242" t="s">
        <v>755</v>
      </c>
      <c r="G154" s="239"/>
      <c r="H154" s="243">
        <v>27</v>
      </c>
      <c r="I154" s="244"/>
      <c r="J154" s="239"/>
      <c r="K154" s="239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186</v>
      </c>
      <c r="AU154" s="249" t="s">
        <v>83</v>
      </c>
      <c r="AV154" s="13" t="s">
        <v>83</v>
      </c>
      <c r="AW154" s="13" t="s">
        <v>30</v>
      </c>
      <c r="AX154" s="13" t="s">
        <v>81</v>
      </c>
      <c r="AY154" s="249" t="s">
        <v>121</v>
      </c>
    </row>
    <row r="155" s="2" customFormat="1" ht="16.5" customHeight="1">
      <c r="A155" s="38"/>
      <c r="B155" s="39"/>
      <c r="C155" s="211" t="s">
        <v>161</v>
      </c>
      <c r="D155" s="211" t="s">
        <v>122</v>
      </c>
      <c r="E155" s="212" t="s">
        <v>759</v>
      </c>
      <c r="F155" s="213" t="s">
        <v>760</v>
      </c>
      <c r="G155" s="214" t="s">
        <v>194</v>
      </c>
      <c r="H155" s="215">
        <v>27</v>
      </c>
      <c r="I155" s="216"/>
      <c r="J155" s="217">
        <f>ROUND(I155*H155,2)</f>
        <v>0</v>
      </c>
      <c r="K155" s="218"/>
      <c r="L155" s="44"/>
      <c r="M155" s="219" t="s">
        <v>1</v>
      </c>
      <c r="N155" s="220" t="s">
        <v>38</v>
      </c>
      <c r="O155" s="91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120</v>
      </c>
      <c r="AT155" s="223" t="s">
        <v>122</v>
      </c>
      <c r="AU155" s="223" t="s">
        <v>83</v>
      </c>
      <c r="AY155" s="17" t="s">
        <v>121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120</v>
      </c>
      <c r="BM155" s="223" t="s">
        <v>761</v>
      </c>
    </row>
    <row r="156" s="2" customFormat="1" ht="24.15" customHeight="1">
      <c r="A156" s="38"/>
      <c r="B156" s="39"/>
      <c r="C156" s="211" t="s">
        <v>8</v>
      </c>
      <c r="D156" s="211" t="s">
        <v>122</v>
      </c>
      <c r="E156" s="212" t="s">
        <v>762</v>
      </c>
      <c r="F156" s="213" t="s">
        <v>763</v>
      </c>
      <c r="G156" s="214" t="s">
        <v>194</v>
      </c>
      <c r="H156" s="215">
        <v>27</v>
      </c>
      <c r="I156" s="216"/>
      <c r="J156" s="217">
        <f>ROUND(I156*H156,2)</f>
        <v>0</v>
      </c>
      <c r="K156" s="218"/>
      <c r="L156" s="44"/>
      <c r="M156" s="219" t="s">
        <v>1</v>
      </c>
      <c r="N156" s="220" t="s">
        <v>38</v>
      </c>
      <c r="O156" s="91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120</v>
      </c>
      <c r="AT156" s="223" t="s">
        <v>122</v>
      </c>
      <c r="AU156" s="223" t="s">
        <v>83</v>
      </c>
      <c r="AY156" s="17" t="s">
        <v>121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120</v>
      </c>
      <c r="BM156" s="223" t="s">
        <v>764</v>
      </c>
    </row>
    <row r="157" s="2" customFormat="1" ht="16.5" customHeight="1">
      <c r="A157" s="38"/>
      <c r="B157" s="39"/>
      <c r="C157" s="211" t="s">
        <v>239</v>
      </c>
      <c r="D157" s="211" t="s">
        <v>122</v>
      </c>
      <c r="E157" s="212" t="s">
        <v>765</v>
      </c>
      <c r="F157" s="213" t="s">
        <v>766</v>
      </c>
      <c r="G157" s="214" t="s">
        <v>180</v>
      </c>
      <c r="H157" s="215">
        <v>27</v>
      </c>
      <c r="I157" s="216"/>
      <c r="J157" s="217">
        <f>ROUND(I157*H157,2)</f>
        <v>0</v>
      </c>
      <c r="K157" s="218"/>
      <c r="L157" s="44"/>
      <c r="M157" s="219" t="s">
        <v>1</v>
      </c>
      <c r="N157" s="220" t="s">
        <v>38</v>
      </c>
      <c r="O157" s="91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120</v>
      </c>
      <c r="AT157" s="223" t="s">
        <v>122</v>
      </c>
      <c r="AU157" s="223" t="s">
        <v>83</v>
      </c>
      <c r="AY157" s="17" t="s">
        <v>121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120</v>
      </c>
      <c r="BM157" s="223" t="s">
        <v>767</v>
      </c>
    </row>
    <row r="158" s="2" customFormat="1" ht="16.5" customHeight="1">
      <c r="A158" s="38"/>
      <c r="B158" s="39"/>
      <c r="C158" s="211" t="s">
        <v>243</v>
      </c>
      <c r="D158" s="211" t="s">
        <v>122</v>
      </c>
      <c r="E158" s="212" t="s">
        <v>731</v>
      </c>
      <c r="F158" s="213" t="s">
        <v>732</v>
      </c>
      <c r="G158" s="214" t="s">
        <v>184</v>
      </c>
      <c r="H158" s="215">
        <v>2.1600000000000001</v>
      </c>
      <c r="I158" s="216"/>
      <c r="J158" s="217">
        <f>ROUND(I158*H158,2)</f>
        <v>0</v>
      </c>
      <c r="K158" s="218"/>
      <c r="L158" s="44"/>
      <c r="M158" s="219" t="s">
        <v>1</v>
      </c>
      <c r="N158" s="220" t="s">
        <v>38</v>
      </c>
      <c r="O158" s="91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120</v>
      </c>
      <c r="AT158" s="223" t="s">
        <v>122</v>
      </c>
      <c r="AU158" s="223" t="s">
        <v>83</v>
      </c>
      <c r="AY158" s="17" t="s">
        <v>121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120</v>
      </c>
      <c r="BM158" s="223" t="s">
        <v>768</v>
      </c>
    </row>
    <row r="159" s="13" customFormat="1">
      <c r="A159" s="13"/>
      <c r="B159" s="238"/>
      <c r="C159" s="239"/>
      <c r="D159" s="240" t="s">
        <v>186</v>
      </c>
      <c r="E159" s="241" t="s">
        <v>1</v>
      </c>
      <c r="F159" s="242" t="s">
        <v>769</v>
      </c>
      <c r="G159" s="239"/>
      <c r="H159" s="243">
        <v>2.1600000000000001</v>
      </c>
      <c r="I159" s="244"/>
      <c r="J159" s="239"/>
      <c r="K159" s="239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186</v>
      </c>
      <c r="AU159" s="249" t="s">
        <v>83</v>
      </c>
      <c r="AV159" s="13" t="s">
        <v>83</v>
      </c>
      <c r="AW159" s="13" t="s">
        <v>30</v>
      </c>
      <c r="AX159" s="13" t="s">
        <v>81</v>
      </c>
      <c r="AY159" s="249" t="s">
        <v>121</v>
      </c>
    </row>
    <row r="160" s="2" customFormat="1" ht="21.75" customHeight="1">
      <c r="A160" s="38"/>
      <c r="B160" s="39"/>
      <c r="C160" s="211" t="s">
        <v>248</v>
      </c>
      <c r="D160" s="211" t="s">
        <v>122</v>
      </c>
      <c r="E160" s="212" t="s">
        <v>736</v>
      </c>
      <c r="F160" s="213" t="s">
        <v>737</v>
      </c>
      <c r="G160" s="214" t="s">
        <v>184</v>
      </c>
      <c r="H160" s="215">
        <v>2.1600000000000001</v>
      </c>
      <c r="I160" s="216"/>
      <c r="J160" s="217">
        <f>ROUND(I160*H160,2)</f>
        <v>0</v>
      </c>
      <c r="K160" s="218"/>
      <c r="L160" s="44"/>
      <c r="M160" s="219" t="s">
        <v>1</v>
      </c>
      <c r="N160" s="220" t="s">
        <v>38</v>
      </c>
      <c r="O160" s="91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120</v>
      </c>
      <c r="AT160" s="223" t="s">
        <v>122</v>
      </c>
      <c r="AU160" s="223" t="s">
        <v>83</v>
      </c>
      <c r="AY160" s="17" t="s">
        <v>121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120</v>
      </c>
      <c r="BM160" s="223" t="s">
        <v>770</v>
      </c>
    </row>
    <row r="161" s="2" customFormat="1" ht="24.15" customHeight="1">
      <c r="A161" s="38"/>
      <c r="B161" s="39"/>
      <c r="C161" s="211" t="s">
        <v>252</v>
      </c>
      <c r="D161" s="211" t="s">
        <v>122</v>
      </c>
      <c r="E161" s="212" t="s">
        <v>739</v>
      </c>
      <c r="F161" s="213" t="s">
        <v>740</v>
      </c>
      <c r="G161" s="214" t="s">
        <v>184</v>
      </c>
      <c r="H161" s="215">
        <v>19.440000000000001</v>
      </c>
      <c r="I161" s="216"/>
      <c r="J161" s="217">
        <f>ROUND(I161*H161,2)</f>
        <v>0</v>
      </c>
      <c r="K161" s="218"/>
      <c r="L161" s="44"/>
      <c r="M161" s="219" t="s">
        <v>1</v>
      </c>
      <c r="N161" s="220" t="s">
        <v>38</v>
      </c>
      <c r="O161" s="91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120</v>
      </c>
      <c r="AT161" s="223" t="s">
        <v>122</v>
      </c>
      <c r="AU161" s="223" t="s">
        <v>83</v>
      </c>
      <c r="AY161" s="17" t="s">
        <v>121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120</v>
      </c>
      <c r="BM161" s="223" t="s">
        <v>771</v>
      </c>
    </row>
    <row r="162" s="13" customFormat="1">
      <c r="A162" s="13"/>
      <c r="B162" s="238"/>
      <c r="C162" s="239"/>
      <c r="D162" s="240" t="s">
        <v>186</v>
      </c>
      <c r="E162" s="239"/>
      <c r="F162" s="242" t="s">
        <v>772</v>
      </c>
      <c r="G162" s="239"/>
      <c r="H162" s="243">
        <v>19.440000000000001</v>
      </c>
      <c r="I162" s="244"/>
      <c r="J162" s="239"/>
      <c r="K162" s="239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186</v>
      </c>
      <c r="AU162" s="249" t="s">
        <v>83</v>
      </c>
      <c r="AV162" s="13" t="s">
        <v>83</v>
      </c>
      <c r="AW162" s="13" t="s">
        <v>4</v>
      </c>
      <c r="AX162" s="13" t="s">
        <v>81</v>
      </c>
      <c r="AY162" s="249" t="s">
        <v>121</v>
      </c>
    </row>
    <row r="163" s="2" customFormat="1" ht="16.5" customHeight="1">
      <c r="A163" s="38"/>
      <c r="B163" s="39"/>
      <c r="C163" s="272" t="s">
        <v>256</v>
      </c>
      <c r="D163" s="272" t="s">
        <v>481</v>
      </c>
      <c r="E163" s="273" t="s">
        <v>773</v>
      </c>
      <c r="F163" s="274" t="s">
        <v>774</v>
      </c>
      <c r="G163" s="275" t="s">
        <v>194</v>
      </c>
      <c r="H163" s="276">
        <v>13</v>
      </c>
      <c r="I163" s="277"/>
      <c r="J163" s="278">
        <f>ROUND(I163*H163,2)</f>
        <v>0</v>
      </c>
      <c r="K163" s="279"/>
      <c r="L163" s="280"/>
      <c r="M163" s="281" t="s">
        <v>1</v>
      </c>
      <c r="N163" s="282" t="s">
        <v>38</v>
      </c>
      <c r="O163" s="91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150</v>
      </c>
      <c r="AT163" s="223" t="s">
        <v>481</v>
      </c>
      <c r="AU163" s="223" t="s">
        <v>83</v>
      </c>
      <c r="AY163" s="17" t="s">
        <v>121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120</v>
      </c>
      <c r="BM163" s="223" t="s">
        <v>775</v>
      </c>
    </row>
    <row r="164" s="2" customFormat="1" ht="21.75" customHeight="1">
      <c r="A164" s="38"/>
      <c r="B164" s="39"/>
      <c r="C164" s="272" t="s">
        <v>262</v>
      </c>
      <c r="D164" s="272" t="s">
        <v>481</v>
      </c>
      <c r="E164" s="273" t="s">
        <v>776</v>
      </c>
      <c r="F164" s="274" t="s">
        <v>777</v>
      </c>
      <c r="G164" s="275" t="s">
        <v>194</v>
      </c>
      <c r="H164" s="276">
        <v>81</v>
      </c>
      <c r="I164" s="277"/>
      <c r="J164" s="278">
        <f>ROUND(I164*H164,2)</f>
        <v>0</v>
      </c>
      <c r="K164" s="279"/>
      <c r="L164" s="280"/>
      <c r="M164" s="281" t="s">
        <v>1</v>
      </c>
      <c r="N164" s="282" t="s">
        <v>38</v>
      </c>
      <c r="O164" s="91"/>
      <c r="P164" s="221">
        <f>O164*H164</f>
        <v>0</v>
      </c>
      <c r="Q164" s="221">
        <v>0.0070899999999999999</v>
      </c>
      <c r="R164" s="221">
        <f>Q164*H164</f>
        <v>0.57428999999999997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150</v>
      </c>
      <c r="AT164" s="223" t="s">
        <v>481</v>
      </c>
      <c r="AU164" s="223" t="s">
        <v>83</v>
      </c>
      <c r="AY164" s="17" t="s">
        <v>121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120</v>
      </c>
      <c r="BM164" s="223" t="s">
        <v>778</v>
      </c>
    </row>
    <row r="165" s="13" customFormat="1">
      <c r="A165" s="13"/>
      <c r="B165" s="238"/>
      <c r="C165" s="239"/>
      <c r="D165" s="240" t="s">
        <v>186</v>
      </c>
      <c r="E165" s="241" t="s">
        <v>1</v>
      </c>
      <c r="F165" s="242" t="s">
        <v>779</v>
      </c>
      <c r="G165" s="239"/>
      <c r="H165" s="243">
        <v>81</v>
      </c>
      <c r="I165" s="244"/>
      <c r="J165" s="239"/>
      <c r="K165" s="239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186</v>
      </c>
      <c r="AU165" s="249" t="s">
        <v>83</v>
      </c>
      <c r="AV165" s="13" t="s">
        <v>83</v>
      </c>
      <c r="AW165" s="13" t="s">
        <v>30</v>
      </c>
      <c r="AX165" s="13" t="s">
        <v>81</v>
      </c>
      <c r="AY165" s="249" t="s">
        <v>121</v>
      </c>
    </row>
    <row r="166" s="2" customFormat="1" ht="16.5" customHeight="1">
      <c r="A166" s="38"/>
      <c r="B166" s="39"/>
      <c r="C166" s="272" t="s">
        <v>266</v>
      </c>
      <c r="D166" s="272" t="s">
        <v>481</v>
      </c>
      <c r="E166" s="273" t="s">
        <v>780</v>
      </c>
      <c r="F166" s="274" t="s">
        <v>781</v>
      </c>
      <c r="G166" s="275" t="s">
        <v>194</v>
      </c>
      <c r="H166" s="276">
        <v>14</v>
      </c>
      <c r="I166" s="277"/>
      <c r="J166" s="278">
        <f>ROUND(I166*H166,2)</f>
        <v>0</v>
      </c>
      <c r="K166" s="279"/>
      <c r="L166" s="280"/>
      <c r="M166" s="281" t="s">
        <v>1</v>
      </c>
      <c r="N166" s="282" t="s">
        <v>38</v>
      </c>
      <c r="O166" s="91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150</v>
      </c>
      <c r="AT166" s="223" t="s">
        <v>481</v>
      </c>
      <c r="AU166" s="223" t="s">
        <v>83</v>
      </c>
      <c r="AY166" s="17" t="s">
        <v>121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120</v>
      </c>
      <c r="BM166" s="223" t="s">
        <v>782</v>
      </c>
    </row>
    <row r="167" s="2" customFormat="1" ht="16.5" customHeight="1">
      <c r="A167" s="38"/>
      <c r="B167" s="39"/>
      <c r="C167" s="272" t="s">
        <v>270</v>
      </c>
      <c r="D167" s="272" t="s">
        <v>481</v>
      </c>
      <c r="E167" s="273" t="s">
        <v>783</v>
      </c>
      <c r="F167" s="274" t="s">
        <v>784</v>
      </c>
      <c r="G167" s="275" t="s">
        <v>194</v>
      </c>
      <c r="H167" s="276">
        <v>27</v>
      </c>
      <c r="I167" s="277"/>
      <c r="J167" s="278">
        <f>ROUND(I167*H167,2)</f>
        <v>0</v>
      </c>
      <c r="K167" s="279"/>
      <c r="L167" s="280"/>
      <c r="M167" s="281" t="s">
        <v>1</v>
      </c>
      <c r="N167" s="282" t="s">
        <v>38</v>
      </c>
      <c r="O167" s="91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150</v>
      </c>
      <c r="AT167" s="223" t="s">
        <v>481</v>
      </c>
      <c r="AU167" s="223" t="s">
        <v>83</v>
      </c>
      <c r="AY167" s="17" t="s">
        <v>121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120</v>
      </c>
      <c r="BM167" s="223" t="s">
        <v>785</v>
      </c>
    </row>
    <row r="168" s="13" customFormat="1">
      <c r="A168" s="13"/>
      <c r="B168" s="238"/>
      <c r="C168" s="239"/>
      <c r="D168" s="240" t="s">
        <v>186</v>
      </c>
      <c r="E168" s="241" t="s">
        <v>1</v>
      </c>
      <c r="F168" s="242" t="s">
        <v>755</v>
      </c>
      <c r="G168" s="239"/>
      <c r="H168" s="243">
        <v>27</v>
      </c>
      <c r="I168" s="244"/>
      <c r="J168" s="239"/>
      <c r="K168" s="239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186</v>
      </c>
      <c r="AU168" s="249" t="s">
        <v>83</v>
      </c>
      <c r="AV168" s="13" t="s">
        <v>83</v>
      </c>
      <c r="AW168" s="13" t="s">
        <v>30</v>
      </c>
      <c r="AX168" s="13" t="s">
        <v>81</v>
      </c>
      <c r="AY168" s="249" t="s">
        <v>121</v>
      </c>
    </row>
    <row r="169" s="2" customFormat="1" ht="16.5" customHeight="1">
      <c r="A169" s="38"/>
      <c r="B169" s="39"/>
      <c r="C169" s="272" t="s">
        <v>7</v>
      </c>
      <c r="D169" s="272" t="s">
        <v>481</v>
      </c>
      <c r="E169" s="273" t="s">
        <v>786</v>
      </c>
      <c r="F169" s="274" t="s">
        <v>787</v>
      </c>
      <c r="G169" s="275" t="s">
        <v>677</v>
      </c>
      <c r="H169" s="276">
        <v>13.5</v>
      </c>
      <c r="I169" s="277"/>
      <c r="J169" s="278">
        <f>ROUND(I169*H169,2)</f>
        <v>0</v>
      </c>
      <c r="K169" s="279"/>
      <c r="L169" s="280"/>
      <c r="M169" s="281" t="s">
        <v>1</v>
      </c>
      <c r="N169" s="282" t="s">
        <v>38</v>
      </c>
      <c r="O169" s="91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150</v>
      </c>
      <c r="AT169" s="223" t="s">
        <v>481</v>
      </c>
      <c r="AU169" s="223" t="s">
        <v>83</v>
      </c>
      <c r="AY169" s="17" t="s">
        <v>121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120</v>
      </c>
      <c r="BM169" s="223" t="s">
        <v>788</v>
      </c>
    </row>
    <row r="170" s="13" customFormat="1">
      <c r="A170" s="13"/>
      <c r="B170" s="238"/>
      <c r="C170" s="239"/>
      <c r="D170" s="240" t="s">
        <v>186</v>
      </c>
      <c r="E170" s="241" t="s">
        <v>1</v>
      </c>
      <c r="F170" s="242" t="s">
        <v>789</v>
      </c>
      <c r="G170" s="239"/>
      <c r="H170" s="243">
        <v>13.5</v>
      </c>
      <c r="I170" s="244"/>
      <c r="J170" s="239"/>
      <c r="K170" s="239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186</v>
      </c>
      <c r="AU170" s="249" t="s">
        <v>83</v>
      </c>
      <c r="AV170" s="13" t="s">
        <v>83</v>
      </c>
      <c r="AW170" s="13" t="s">
        <v>30</v>
      </c>
      <c r="AX170" s="13" t="s">
        <v>81</v>
      </c>
      <c r="AY170" s="249" t="s">
        <v>121</v>
      </c>
    </row>
    <row r="171" s="2" customFormat="1" ht="16.5" customHeight="1">
      <c r="A171" s="38"/>
      <c r="B171" s="39"/>
      <c r="C171" s="211" t="s">
        <v>277</v>
      </c>
      <c r="D171" s="211" t="s">
        <v>122</v>
      </c>
      <c r="E171" s="212" t="s">
        <v>790</v>
      </c>
      <c r="F171" s="213" t="s">
        <v>791</v>
      </c>
      <c r="G171" s="214" t="s">
        <v>180</v>
      </c>
      <c r="H171" s="215">
        <v>8</v>
      </c>
      <c r="I171" s="216"/>
      <c r="J171" s="217">
        <f>ROUND(I171*H171,2)</f>
        <v>0</v>
      </c>
      <c r="K171" s="218"/>
      <c r="L171" s="44"/>
      <c r="M171" s="219" t="s">
        <v>1</v>
      </c>
      <c r="N171" s="220" t="s">
        <v>38</v>
      </c>
      <c r="O171" s="91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120</v>
      </c>
      <c r="AT171" s="223" t="s">
        <v>122</v>
      </c>
      <c r="AU171" s="223" t="s">
        <v>83</v>
      </c>
      <c r="AY171" s="17" t="s">
        <v>121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120</v>
      </c>
      <c r="BM171" s="223" t="s">
        <v>792</v>
      </c>
    </row>
    <row r="172" s="2" customFormat="1" ht="16.5" customHeight="1">
      <c r="A172" s="38"/>
      <c r="B172" s="39"/>
      <c r="C172" s="211" t="s">
        <v>281</v>
      </c>
      <c r="D172" s="211" t="s">
        <v>122</v>
      </c>
      <c r="E172" s="212" t="s">
        <v>793</v>
      </c>
      <c r="F172" s="213" t="s">
        <v>794</v>
      </c>
      <c r="G172" s="214" t="s">
        <v>677</v>
      </c>
      <c r="H172" s="215">
        <v>2.7000000000000002</v>
      </c>
      <c r="I172" s="216"/>
      <c r="J172" s="217">
        <f>ROUND(I172*H172,2)</f>
        <v>0</v>
      </c>
      <c r="K172" s="218"/>
      <c r="L172" s="44"/>
      <c r="M172" s="219" t="s">
        <v>1</v>
      </c>
      <c r="N172" s="220" t="s">
        <v>38</v>
      </c>
      <c r="O172" s="91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120</v>
      </c>
      <c r="AT172" s="223" t="s">
        <v>122</v>
      </c>
      <c r="AU172" s="223" t="s">
        <v>83</v>
      </c>
      <c r="AY172" s="17" t="s">
        <v>121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120</v>
      </c>
      <c r="BM172" s="223" t="s">
        <v>795</v>
      </c>
    </row>
    <row r="173" s="13" customFormat="1">
      <c r="A173" s="13"/>
      <c r="B173" s="238"/>
      <c r="C173" s="239"/>
      <c r="D173" s="240" t="s">
        <v>186</v>
      </c>
      <c r="E173" s="241" t="s">
        <v>1</v>
      </c>
      <c r="F173" s="242" t="s">
        <v>796</v>
      </c>
      <c r="G173" s="239"/>
      <c r="H173" s="243">
        <v>2.7000000000000002</v>
      </c>
      <c r="I173" s="244"/>
      <c r="J173" s="239"/>
      <c r="K173" s="239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186</v>
      </c>
      <c r="AU173" s="249" t="s">
        <v>83</v>
      </c>
      <c r="AV173" s="13" t="s">
        <v>83</v>
      </c>
      <c r="AW173" s="13" t="s">
        <v>30</v>
      </c>
      <c r="AX173" s="13" t="s">
        <v>81</v>
      </c>
      <c r="AY173" s="249" t="s">
        <v>121</v>
      </c>
    </row>
    <row r="174" s="2" customFormat="1" ht="16.5" customHeight="1">
      <c r="A174" s="38"/>
      <c r="B174" s="39"/>
      <c r="C174" s="211" t="s">
        <v>285</v>
      </c>
      <c r="D174" s="211" t="s">
        <v>122</v>
      </c>
      <c r="E174" s="212" t="s">
        <v>797</v>
      </c>
      <c r="F174" s="213" t="s">
        <v>798</v>
      </c>
      <c r="G174" s="214" t="s">
        <v>194</v>
      </c>
      <c r="H174" s="215">
        <v>27</v>
      </c>
      <c r="I174" s="216"/>
      <c r="J174" s="217">
        <f>ROUND(I174*H174,2)</f>
        <v>0</v>
      </c>
      <c r="K174" s="218"/>
      <c r="L174" s="44"/>
      <c r="M174" s="219" t="s">
        <v>1</v>
      </c>
      <c r="N174" s="220" t="s">
        <v>38</v>
      </c>
      <c r="O174" s="91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120</v>
      </c>
      <c r="AT174" s="223" t="s">
        <v>122</v>
      </c>
      <c r="AU174" s="223" t="s">
        <v>83</v>
      </c>
      <c r="AY174" s="17" t="s">
        <v>121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120</v>
      </c>
      <c r="BM174" s="223" t="s">
        <v>799</v>
      </c>
    </row>
    <row r="175" s="13" customFormat="1">
      <c r="A175" s="13"/>
      <c r="B175" s="238"/>
      <c r="C175" s="239"/>
      <c r="D175" s="240" t="s">
        <v>186</v>
      </c>
      <c r="E175" s="241" t="s">
        <v>1</v>
      </c>
      <c r="F175" s="242" t="s">
        <v>755</v>
      </c>
      <c r="G175" s="239"/>
      <c r="H175" s="243">
        <v>27</v>
      </c>
      <c r="I175" s="244"/>
      <c r="J175" s="239"/>
      <c r="K175" s="239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186</v>
      </c>
      <c r="AU175" s="249" t="s">
        <v>83</v>
      </c>
      <c r="AV175" s="13" t="s">
        <v>83</v>
      </c>
      <c r="AW175" s="13" t="s">
        <v>30</v>
      </c>
      <c r="AX175" s="13" t="s">
        <v>81</v>
      </c>
      <c r="AY175" s="249" t="s">
        <v>121</v>
      </c>
    </row>
    <row r="176" s="2" customFormat="1" ht="16.5" customHeight="1">
      <c r="A176" s="38"/>
      <c r="B176" s="39"/>
      <c r="C176" s="211" t="s">
        <v>289</v>
      </c>
      <c r="D176" s="211" t="s">
        <v>122</v>
      </c>
      <c r="E176" s="212" t="s">
        <v>800</v>
      </c>
      <c r="F176" s="213" t="s">
        <v>801</v>
      </c>
      <c r="G176" s="214" t="s">
        <v>194</v>
      </c>
      <c r="H176" s="215">
        <v>270</v>
      </c>
      <c r="I176" s="216"/>
      <c r="J176" s="217">
        <f>ROUND(I176*H176,2)</f>
        <v>0</v>
      </c>
      <c r="K176" s="218"/>
      <c r="L176" s="44"/>
      <c r="M176" s="219" t="s">
        <v>1</v>
      </c>
      <c r="N176" s="220" t="s">
        <v>38</v>
      </c>
      <c r="O176" s="91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120</v>
      </c>
      <c r="AT176" s="223" t="s">
        <v>122</v>
      </c>
      <c r="AU176" s="223" t="s">
        <v>83</v>
      </c>
      <c r="AY176" s="17" t="s">
        <v>121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120</v>
      </c>
      <c r="BM176" s="223" t="s">
        <v>802</v>
      </c>
    </row>
    <row r="177" s="13" customFormat="1">
      <c r="A177" s="13"/>
      <c r="B177" s="238"/>
      <c r="C177" s="239"/>
      <c r="D177" s="240" t="s">
        <v>186</v>
      </c>
      <c r="E177" s="241" t="s">
        <v>1</v>
      </c>
      <c r="F177" s="242" t="s">
        <v>803</v>
      </c>
      <c r="G177" s="239"/>
      <c r="H177" s="243">
        <v>270</v>
      </c>
      <c r="I177" s="244"/>
      <c r="J177" s="239"/>
      <c r="K177" s="239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186</v>
      </c>
      <c r="AU177" s="249" t="s">
        <v>83</v>
      </c>
      <c r="AV177" s="13" t="s">
        <v>83</v>
      </c>
      <c r="AW177" s="13" t="s">
        <v>30</v>
      </c>
      <c r="AX177" s="13" t="s">
        <v>81</v>
      </c>
      <c r="AY177" s="249" t="s">
        <v>121</v>
      </c>
    </row>
    <row r="178" s="2" customFormat="1" ht="16.5" customHeight="1">
      <c r="A178" s="38"/>
      <c r="B178" s="39"/>
      <c r="C178" s="211" t="s">
        <v>297</v>
      </c>
      <c r="D178" s="211" t="s">
        <v>122</v>
      </c>
      <c r="E178" s="212" t="s">
        <v>804</v>
      </c>
      <c r="F178" s="213" t="s">
        <v>805</v>
      </c>
      <c r="G178" s="214" t="s">
        <v>194</v>
      </c>
      <c r="H178" s="215">
        <v>81</v>
      </c>
      <c r="I178" s="216"/>
      <c r="J178" s="217">
        <f>ROUND(I178*H178,2)</f>
        <v>0</v>
      </c>
      <c r="K178" s="218"/>
      <c r="L178" s="44"/>
      <c r="M178" s="219" t="s">
        <v>1</v>
      </c>
      <c r="N178" s="220" t="s">
        <v>38</v>
      </c>
      <c r="O178" s="91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120</v>
      </c>
      <c r="AT178" s="223" t="s">
        <v>122</v>
      </c>
      <c r="AU178" s="223" t="s">
        <v>83</v>
      </c>
      <c r="AY178" s="17" t="s">
        <v>121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120</v>
      </c>
      <c r="BM178" s="223" t="s">
        <v>806</v>
      </c>
    </row>
    <row r="179" s="13" customFormat="1">
      <c r="A179" s="13"/>
      <c r="B179" s="238"/>
      <c r="C179" s="239"/>
      <c r="D179" s="240" t="s">
        <v>186</v>
      </c>
      <c r="E179" s="241" t="s">
        <v>1</v>
      </c>
      <c r="F179" s="242" t="s">
        <v>807</v>
      </c>
      <c r="G179" s="239"/>
      <c r="H179" s="243">
        <v>81</v>
      </c>
      <c r="I179" s="244"/>
      <c r="J179" s="239"/>
      <c r="K179" s="239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186</v>
      </c>
      <c r="AU179" s="249" t="s">
        <v>83</v>
      </c>
      <c r="AV179" s="13" t="s">
        <v>83</v>
      </c>
      <c r="AW179" s="13" t="s">
        <v>30</v>
      </c>
      <c r="AX179" s="13" t="s">
        <v>81</v>
      </c>
      <c r="AY179" s="249" t="s">
        <v>121</v>
      </c>
    </row>
    <row r="180" s="2" customFormat="1" ht="16.5" customHeight="1">
      <c r="A180" s="38"/>
      <c r="B180" s="39"/>
      <c r="C180" s="272" t="s">
        <v>305</v>
      </c>
      <c r="D180" s="272" t="s">
        <v>481</v>
      </c>
      <c r="E180" s="273" t="s">
        <v>808</v>
      </c>
      <c r="F180" s="274" t="s">
        <v>809</v>
      </c>
      <c r="G180" s="275" t="s">
        <v>184</v>
      </c>
      <c r="H180" s="276">
        <v>1.8899999999999999</v>
      </c>
      <c r="I180" s="277"/>
      <c r="J180" s="278">
        <f>ROUND(I180*H180,2)</f>
        <v>0</v>
      </c>
      <c r="K180" s="279"/>
      <c r="L180" s="280"/>
      <c r="M180" s="281" t="s">
        <v>1</v>
      </c>
      <c r="N180" s="282" t="s">
        <v>38</v>
      </c>
      <c r="O180" s="91"/>
      <c r="P180" s="221">
        <f>O180*H180</f>
        <v>0</v>
      </c>
      <c r="Q180" s="221">
        <v>0.20000000000000001</v>
      </c>
      <c r="R180" s="221">
        <f>Q180*H180</f>
        <v>0.378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150</v>
      </c>
      <c r="AT180" s="223" t="s">
        <v>481</v>
      </c>
      <c r="AU180" s="223" t="s">
        <v>83</v>
      </c>
      <c r="AY180" s="17" t="s">
        <v>121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120</v>
      </c>
      <c r="BM180" s="223" t="s">
        <v>810</v>
      </c>
    </row>
    <row r="181" s="13" customFormat="1">
      <c r="A181" s="13"/>
      <c r="B181" s="238"/>
      <c r="C181" s="239"/>
      <c r="D181" s="240" t="s">
        <v>186</v>
      </c>
      <c r="E181" s="241" t="s">
        <v>1</v>
      </c>
      <c r="F181" s="242" t="s">
        <v>811</v>
      </c>
      <c r="G181" s="239"/>
      <c r="H181" s="243">
        <v>1.8899999999999999</v>
      </c>
      <c r="I181" s="244"/>
      <c r="J181" s="239"/>
      <c r="K181" s="239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186</v>
      </c>
      <c r="AU181" s="249" t="s">
        <v>83</v>
      </c>
      <c r="AV181" s="13" t="s">
        <v>83</v>
      </c>
      <c r="AW181" s="13" t="s">
        <v>30</v>
      </c>
      <c r="AX181" s="13" t="s">
        <v>81</v>
      </c>
      <c r="AY181" s="249" t="s">
        <v>121</v>
      </c>
    </row>
    <row r="182" s="11" customFormat="1" ht="22.8" customHeight="1">
      <c r="A182" s="11"/>
      <c r="B182" s="197"/>
      <c r="C182" s="198"/>
      <c r="D182" s="199" t="s">
        <v>72</v>
      </c>
      <c r="E182" s="236" t="s">
        <v>239</v>
      </c>
      <c r="F182" s="236" t="s">
        <v>812</v>
      </c>
      <c r="G182" s="198"/>
      <c r="H182" s="198"/>
      <c r="I182" s="201"/>
      <c r="J182" s="237">
        <f>BK182</f>
        <v>0</v>
      </c>
      <c r="K182" s="198"/>
      <c r="L182" s="203"/>
      <c r="M182" s="204"/>
      <c r="N182" s="205"/>
      <c r="O182" s="205"/>
      <c r="P182" s="206">
        <f>SUM(P183:P214)</f>
        <v>0</v>
      </c>
      <c r="Q182" s="205"/>
      <c r="R182" s="206">
        <f>SUM(R183:R214)</f>
        <v>1.3772</v>
      </c>
      <c r="S182" s="205"/>
      <c r="T182" s="207">
        <f>SUM(T183:T214)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08" t="s">
        <v>81</v>
      </c>
      <c r="AT182" s="209" t="s">
        <v>72</v>
      </c>
      <c r="AU182" s="209" t="s">
        <v>81</v>
      </c>
      <c r="AY182" s="208" t="s">
        <v>121</v>
      </c>
      <c r="BK182" s="210">
        <f>SUM(BK183:BK214)</f>
        <v>0</v>
      </c>
    </row>
    <row r="183" s="2" customFormat="1" ht="33" customHeight="1">
      <c r="A183" s="38"/>
      <c r="B183" s="39"/>
      <c r="C183" s="211" t="s">
        <v>310</v>
      </c>
      <c r="D183" s="211" t="s">
        <v>122</v>
      </c>
      <c r="E183" s="212" t="s">
        <v>813</v>
      </c>
      <c r="F183" s="213" t="s">
        <v>814</v>
      </c>
      <c r="G183" s="214" t="s">
        <v>194</v>
      </c>
      <c r="H183" s="215">
        <v>121</v>
      </c>
      <c r="I183" s="216"/>
      <c r="J183" s="217">
        <f>ROUND(I183*H183,2)</f>
        <v>0</v>
      </c>
      <c r="K183" s="218"/>
      <c r="L183" s="44"/>
      <c r="M183" s="219" t="s">
        <v>1</v>
      </c>
      <c r="N183" s="220" t="s">
        <v>38</v>
      </c>
      <c r="O183" s="91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120</v>
      </c>
      <c r="AT183" s="223" t="s">
        <v>122</v>
      </c>
      <c r="AU183" s="223" t="s">
        <v>83</v>
      </c>
      <c r="AY183" s="17" t="s">
        <v>121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120</v>
      </c>
      <c r="BM183" s="223" t="s">
        <v>815</v>
      </c>
    </row>
    <row r="184" s="13" customFormat="1">
      <c r="A184" s="13"/>
      <c r="B184" s="238"/>
      <c r="C184" s="239"/>
      <c r="D184" s="240" t="s">
        <v>186</v>
      </c>
      <c r="E184" s="241" t="s">
        <v>1</v>
      </c>
      <c r="F184" s="242" t="s">
        <v>816</v>
      </c>
      <c r="G184" s="239"/>
      <c r="H184" s="243">
        <v>121</v>
      </c>
      <c r="I184" s="244"/>
      <c r="J184" s="239"/>
      <c r="K184" s="239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186</v>
      </c>
      <c r="AU184" s="249" t="s">
        <v>83</v>
      </c>
      <c r="AV184" s="13" t="s">
        <v>83</v>
      </c>
      <c r="AW184" s="13" t="s">
        <v>30</v>
      </c>
      <c r="AX184" s="13" t="s">
        <v>81</v>
      </c>
      <c r="AY184" s="249" t="s">
        <v>121</v>
      </c>
    </row>
    <row r="185" s="2" customFormat="1" ht="24.15" customHeight="1">
      <c r="A185" s="38"/>
      <c r="B185" s="39"/>
      <c r="C185" s="211" t="s">
        <v>314</v>
      </c>
      <c r="D185" s="211" t="s">
        <v>122</v>
      </c>
      <c r="E185" s="212" t="s">
        <v>817</v>
      </c>
      <c r="F185" s="213" t="s">
        <v>818</v>
      </c>
      <c r="G185" s="214" t="s">
        <v>194</v>
      </c>
      <c r="H185" s="215">
        <v>121</v>
      </c>
      <c r="I185" s="216"/>
      <c r="J185" s="217">
        <f>ROUND(I185*H185,2)</f>
        <v>0</v>
      </c>
      <c r="K185" s="218"/>
      <c r="L185" s="44"/>
      <c r="M185" s="219" t="s">
        <v>1</v>
      </c>
      <c r="N185" s="220" t="s">
        <v>38</v>
      </c>
      <c r="O185" s="91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120</v>
      </c>
      <c r="AT185" s="223" t="s">
        <v>122</v>
      </c>
      <c r="AU185" s="223" t="s">
        <v>83</v>
      </c>
      <c r="AY185" s="17" t="s">
        <v>121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120</v>
      </c>
      <c r="BM185" s="223" t="s">
        <v>819</v>
      </c>
    </row>
    <row r="186" s="2" customFormat="1" ht="16.5" customHeight="1">
      <c r="A186" s="38"/>
      <c r="B186" s="39"/>
      <c r="C186" s="211" t="s">
        <v>318</v>
      </c>
      <c r="D186" s="211" t="s">
        <v>122</v>
      </c>
      <c r="E186" s="212" t="s">
        <v>820</v>
      </c>
      <c r="F186" s="213" t="s">
        <v>821</v>
      </c>
      <c r="G186" s="214" t="s">
        <v>194</v>
      </c>
      <c r="H186" s="215">
        <v>10</v>
      </c>
      <c r="I186" s="216"/>
      <c r="J186" s="217">
        <f>ROUND(I186*H186,2)</f>
        <v>0</v>
      </c>
      <c r="K186" s="218"/>
      <c r="L186" s="44"/>
      <c r="M186" s="219" t="s">
        <v>1</v>
      </c>
      <c r="N186" s="220" t="s">
        <v>38</v>
      </c>
      <c r="O186" s="91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120</v>
      </c>
      <c r="AT186" s="223" t="s">
        <v>122</v>
      </c>
      <c r="AU186" s="223" t="s">
        <v>83</v>
      </c>
      <c r="AY186" s="17" t="s">
        <v>121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120</v>
      </c>
      <c r="BM186" s="223" t="s">
        <v>822</v>
      </c>
    </row>
    <row r="187" s="13" customFormat="1">
      <c r="A187" s="13"/>
      <c r="B187" s="238"/>
      <c r="C187" s="239"/>
      <c r="D187" s="240" t="s">
        <v>186</v>
      </c>
      <c r="E187" s="241" t="s">
        <v>1</v>
      </c>
      <c r="F187" s="242" t="s">
        <v>823</v>
      </c>
      <c r="G187" s="239"/>
      <c r="H187" s="243">
        <v>10</v>
      </c>
      <c r="I187" s="244"/>
      <c r="J187" s="239"/>
      <c r="K187" s="239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186</v>
      </c>
      <c r="AU187" s="249" t="s">
        <v>83</v>
      </c>
      <c r="AV187" s="13" t="s">
        <v>83</v>
      </c>
      <c r="AW187" s="13" t="s">
        <v>30</v>
      </c>
      <c r="AX187" s="13" t="s">
        <v>81</v>
      </c>
      <c r="AY187" s="249" t="s">
        <v>121</v>
      </c>
    </row>
    <row r="188" s="2" customFormat="1" ht="16.5" customHeight="1">
      <c r="A188" s="38"/>
      <c r="B188" s="39"/>
      <c r="C188" s="211" t="s">
        <v>322</v>
      </c>
      <c r="D188" s="211" t="s">
        <v>122</v>
      </c>
      <c r="E188" s="212" t="s">
        <v>765</v>
      </c>
      <c r="F188" s="213" t="s">
        <v>766</v>
      </c>
      <c r="G188" s="214" t="s">
        <v>180</v>
      </c>
      <c r="H188" s="215">
        <v>95</v>
      </c>
      <c r="I188" s="216"/>
      <c r="J188" s="217">
        <f>ROUND(I188*H188,2)</f>
        <v>0</v>
      </c>
      <c r="K188" s="218"/>
      <c r="L188" s="44"/>
      <c r="M188" s="219" t="s">
        <v>1</v>
      </c>
      <c r="N188" s="220" t="s">
        <v>38</v>
      </c>
      <c r="O188" s="91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120</v>
      </c>
      <c r="AT188" s="223" t="s">
        <v>122</v>
      </c>
      <c r="AU188" s="223" t="s">
        <v>83</v>
      </c>
      <c r="AY188" s="17" t="s">
        <v>121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120</v>
      </c>
      <c r="BM188" s="223" t="s">
        <v>824</v>
      </c>
    </row>
    <row r="189" s="2" customFormat="1" ht="16.5" customHeight="1">
      <c r="A189" s="38"/>
      <c r="B189" s="39"/>
      <c r="C189" s="211" t="s">
        <v>330</v>
      </c>
      <c r="D189" s="211" t="s">
        <v>122</v>
      </c>
      <c r="E189" s="212" t="s">
        <v>731</v>
      </c>
      <c r="F189" s="213" t="s">
        <v>732</v>
      </c>
      <c r="G189" s="214" t="s">
        <v>184</v>
      </c>
      <c r="H189" s="215">
        <v>1.21</v>
      </c>
      <c r="I189" s="216"/>
      <c r="J189" s="217">
        <f>ROUND(I189*H189,2)</f>
        <v>0</v>
      </c>
      <c r="K189" s="218"/>
      <c r="L189" s="44"/>
      <c r="M189" s="219" t="s">
        <v>1</v>
      </c>
      <c r="N189" s="220" t="s">
        <v>38</v>
      </c>
      <c r="O189" s="91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120</v>
      </c>
      <c r="AT189" s="223" t="s">
        <v>122</v>
      </c>
      <c r="AU189" s="223" t="s">
        <v>83</v>
      </c>
      <c r="AY189" s="17" t="s">
        <v>121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120</v>
      </c>
      <c r="BM189" s="223" t="s">
        <v>825</v>
      </c>
    </row>
    <row r="190" s="13" customFormat="1">
      <c r="A190" s="13"/>
      <c r="B190" s="238"/>
      <c r="C190" s="239"/>
      <c r="D190" s="240" t="s">
        <v>186</v>
      </c>
      <c r="E190" s="241" t="s">
        <v>1</v>
      </c>
      <c r="F190" s="242" t="s">
        <v>826</v>
      </c>
      <c r="G190" s="239"/>
      <c r="H190" s="243">
        <v>1.21</v>
      </c>
      <c r="I190" s="244"/>
      <c r="J190" s="239"/>
      <c r="K190" s="239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186</v>
      </c>
      <c r="AU190" s="249" t="s">
        <v>83</v>
      </c>
      <c r="AV190" s="13" t="s">
        <v>83</v>
      </c>
      <c r="AW190" s="13" t="s">
        <v>30</v>
      </c>
      <c r="AX190" s="13" t="s">
        <v>81</v>
      </c>
      <c r="AY190" s="249" t="s">
        <v>121</v>
      </c>
    </row>
    <row r="191" s="2" customFormat="1" ht="21.75" customHeight="1">
      <c r="A191" s="38"/>
      <c r="B191" s="39"/>
      <c r="C191" s="211" t="s">
        <v>335</v>
      </c>
      <c r="D191" s="211" t="s">
        <v>122</v>
      </c>
      <c r="E191" s="212" t="s">
        <v>736</v>
      </c>
      <c r="F191" s="213" t="s">
        <v>737</v>
      </c>
      <c r="G191" s="214" t="s">
        <v>184</v>
      </c>
      <c r="H191" s="215">
        <v>1.21</v>
      </c>
      <c r="I191" s="216"/>
      <c r="J191" s="217">
        <f>ROUND(I191*H191,2)</f>
        <v>0</v>
      </c>
      <c r="K191" s="218"/>
      <c r="L191" s="44"/>
      <c r="M191" s="219" t="s">
        <v>1</v>
      </c>
      <c r="N191" s="220" t="s">
        <v>38</v>
      </c>
      <c r="O191" s="91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120</v>
      </c>
      <c r="AT191" s="223" t="s">
        <v>122</v>
      </c>
      <c r="AU191" s="223" t="s">
        <v>83</v>
      </c>
      <c r="AY191" s="17" t="s">
        <v>121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120</v>
      </c>
      <c r="BM191" s="223" t="s">
        <v>827</v>
      </c>
    </row>
    <row r="192" s="2" customFormat="1" ht="24.15" customHeight="1">
      <c r="A192" s="38"/>
      <c r="B192" s="39"/>
      <c r="C192" s="211" t="s">
        <v>339</v>
      </c>
      <c r="D192" s="211" t="s">
        <v>122</v>
      </c>
      <c r="E192" s="212" t="s">
        <v>739</v>
      </c>
      <c r="F192" s="213" t="s">
        <v>740</v>
      </c>
      <c r="G192" s="214" t="s">
        <v>184</v>
      </c>
      <c r="H192" s="215">
        <v>10.890000000000001</v>
      </c>
      <c r="I192" s="216"/>
      <c r="J192" s="217">
        <f>ROUND(I192*H192,2)</f>
        <v>0</v>
      </c>
      <c r="K192" s="218"/>
      <c r="L192" s="44"/>
      <c r="M192" s="219" t="s">
        <v>1</v>
      </c>
      <c r="N192" s="220" t="s">
        <v>38</v>
      </c>
      <c r="O192" s="91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120</v>
      </c>
      <c r="AT192" s="223" t="s">
        <v>122</v>
      </c>
      <c r="AU192" s="223" t="s">
        <v>83</v>
      </c>
      <c r="AY192" s="17" t="s">
        <v>121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81</v>
      </c>
      <c r="BK192" s="224">
        <f>ROUND(I192*H192,2)</f>
        <v>0</v>
      </c>
      <c r="BL192" s="17" t="s">
        <v>120</v>
      </c>
      <c r="BM192" s="223" t="s">
        <v>828</v>
      </c>
    </row>
    <row r="193" s="13" customFormat="1">
      <c r="A193" s="13"/>
      <c r="B193" s="238"/>
      <c r="C193" s="239"/>
      <c r="D193" s="240" t="s">
        <v>186</v>
      </c>
      <c r="E193" s="239"/>
      <c r="F193" s="242" t="s">
        <v>829</v>
      </c>
      <c r="G193" s="239"/>
      <c r="H193" s="243">
        <v>10.890000000000001</v>
      </c>
      <c r="I193" s="244"/>
      <c r="J193" s="239"/>
      <c r="K193" s="239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186</v>
      </c>
      <c r="AU193" s="249" t="s">
        <v>83</v>
      </c>
      <c r="AV193" s="13" t="s">
        <v>83</v>
      </c>
      <c r="AW193" s="13" t="s">
        <v>4</v>
      </c>
      <c r="AX193" s="13" t="s">
        <v>81</v>
      </c>
      <c r="AY193" s="249" t="s">
        <v>121</v>
      </c>
    </row>
    <row r="194" s="2" customFormat="1" ht="16.5" customHeight="1">
      <c r="A194" s="38"/>
      <c r="B194" s="39"/>
      <c r="C194" s="211" t="s">
        <v>343</v>
      </c>
      <c r="D194" s="211" t="s">
        <v>122</v>
      </c>
      <c r="E194" s="212" t="s">
        <v>830</v>
      </c>
      <c r="F194" s="213" t="s">
        <v>831</v>
      </c>
      <c r="G194" s="214" t="s">
        <v>125</v>
      </c>
      <c r="H194" s="215">
        <v>1</v>
      </c>
      <c r="I194" s="216"/>
      <c r="J194" s="217">
        <f>ROUND(I194*H194,2)</f>
        <v>0</v>
      </c>
      <c r="K194" s="218"/>
      <c r="L194" s="44"/>
      <c r="M194" s="219" t="s">
        <v>1</v>
      </c>
      <c r="N194" s="220" t="s">
        <v>38</v>
      </c>
      <c r="O194" s="91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120</v>
      </c>
      <c r="AT194" s="223" t="s">
        <v>122</v>
      </c>
      <c r="AU194" s="223" t="s">
        <v>83</v>
      </c>
      <c r="AY194" s="17" t="s">
        <v>121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120</v>
      </c>
      <c r="BM194" s="223" t="s">
        <v>832</v>
      </c>
    </row>
    <row r="195" s="2" customFormat="1" ht="21.75" customHeight="1">
      <c r="A195" s="38"/>
      <c r="B195" s="39"/>
      <c r="C195" s="211" t="s">
        <v>347</v>
      </c>
      <c r="D195" s="211" t="s">
        <v>122</v>
      </c>
      <c r="E195" s="212" t="s">
        <v>833</v>
      </c>
      <c r="F195" s="213" t="s">
        <v>834</v>
      </c>
      <c r="G195" s="214" t="s">
        <v>232</v>
      </c>
      <c r="H195" s="215">
        <v>57.600000000000001</v>
      </c>
      <c r="I195" s="216"/>
      <c r="J195" s="217">
        <f>ROUND(I195*H195,2)</f>
        <v>0</v>
      </c>
      <c r="K195" s="218"/>
      <c r="L195" s="44"/>
      <c r="M195" s="219" t="s">
        <v>1</v>
      </c>
      <c r="N195" s="220" t="s">
        <v>38</v>
      </c>
      <c r="O195" s="91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120</v>
      </c>
      <c r="AT195" s="223" t="s">
        <v>122</v>
      </c>
      <c r="AU195" s="223" t="s">
        <v>83</v>
      </c>
      <c r="AY195" s="17" t="s">
        <v>121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120</v>
      </c>
      <c r="BM195" s="223" t="s">
        <v>835</v>
      </c>
    </row>
    <row r="196" s="13" customFormat="1">
      <c r="A196" s="13"/>
      <c r="B196" s="238"/>
      <c r="C196" s="239"/>
      <c r="D196" s="240" t="s">
        <v>186</v>
      </c>
      <c r="E196" s="241" t="s">
        <v>1</v>
      </c>
      <c r="F196" s="242" t="s">
        <v>836</v>
      </c>
      <c r="G196" s="239"/>
      <c r="H196" s="243">
        <v>57.600000000000001</v>
      </c>
      <c r="I196" s="244"/>
      <c r="J196" s="239"/>
      <c r="K196" s="239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186</v>
      </c>
      <c r="AU196" s="249" t="s">
        <v>83</v>
      </c>
      <c r="AV196" s="13" t="s">
        <v>83</v>
      </c>
      <c r="AW196" s="13" t="s">
        <v>30</v>
      </c>
      <c r="AX196" s="13" t="s">
        <v>81</v>
      </c>
      <c r="AY196" s="249" t="s">
        <v>121</v>
      </c>
    </row>
    <row r="197" s="2" customFormat="1" ht="16.5" customHeight="1">
      <c r="A197" s="38"/>
      <c r="B197" s="39"/>
      <c r="C197" s="211" t="s">
        <v>351</v>
      </c>
      <c r="D197" s="211" t="s">
        <v>122</v>
      </c>
      <c r="E197" s="212" t="s">
        <v>837</v>
      </c>
      <c r="F197" s="213" t="s">
        <v>838</v>
      </c>
      <c r="G197" s="214" t="s">
        <v>194</v>
      </c>
      <c r="H197" s="215">
        <v>60.5</v>
      </c>
      <c r="I197" s="216"/>
      <c r="J197" s="217">
        <f>ROUND(I197*H197,2)</f>
        <v>0</v>
      </c>
      <c r="K197" s="218"/>
      <c r="L197" s="44"/>
      <c r="M197" s="219" t="s">
        <v>1</v>
      </c>
      <c r="N197" s="220" t="s">
        <v>38</v>
      </c>
      <c r="O197" s="91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120</v>
      </c>
      <c r="AT197" s="223" t="s">
        <v>122</v>
      </c>
      <c r="AU197" s="223" t="s">
        <v>83</v>
      </c>
      <c r="AY197" s="17" t="s">
        <v>121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120</v>
      </c>
      <c r="BM197" s="223" t="s">
        <v>839</v>
      </c>
    </row>
    <row r="198" s="13" customFormat="1">
      <c r="A198" s="13"/>
      <c r="B198" s="238"/>
      <c r="C198" s="239"/>
      <c r="D198" s="240" t="s">
        <v>186</v>
      </c>
      <c r="E198" s="241" t="s">
        <v>1</v>
      </c>
      <c r="F198" s="242" t="s">
        <v>840</v>
      </c>
      <c r="G198" s="239"/>
      <c r="H198" s="243">
        <v>60.5</v>
      </c>
      <c r="I198" s="244"/>
      <c r="J198" s="239"/>
      <c r="K198" s="239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186</v>
      </c>
      <c r="AU198" s="249" t="s">
        <v>83</v>
      </c>
      <c r="AV198" s="13" t="s">
        <v>83</v>
      </c>
      <c r="AW198" s="13" t="s">
        <v>30</v>
      </c>
      <c r="AX198" s="13" t="s">
        <v>81</v>
      </c>
      <c r="AY198" s="249" t="s">
        <v>121</v>
      </c>
    </row>
    <row r="199" s="2" customFormat="1" ht="16.5" customHeight="1">
      <c r="A199" s="38"/>
      <c r="B199" s="39"/>
      <c r="C199" s="272" t="s">
        <v>356</v>
      </c>
      <c r="D199" s="272" t="s">
        <v>481</v>
      </c>
      <c r="E199" s="273" t="s">
        <v>841</v>
      </c>
      <c r="F199" s="274" t="s">
        <v>842</v>
      </c>
      <c r="G199" s="275" t="s">
        <v>232</v>
      </c>
      <c r="H199" s="276">
        <v>63.359999999999999</v>
      </c>
      <c r="I199" s="277"/>
      <c r="J199" s="278">
        <f>ROUND(I199*H199,2)</f>
        <v>0</v>
      </c>
      <c r="K199" s="279"/>
      <c r="L199" s="280"/>
      <c r="M199" s="281" t="s">
        <v>1</v>
      </c>
      <c r="N199" s="282" t="s">
        <v>38</v>
      </c>
      <c r="O199" s="91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150</v>
      </c>
      <c r="AT199" s="223" t="s">
        <v>481</v>
      </c>
      <c r="AU199" s="223" t="s">
        <v>83</v>
      </c>
      <c r="AY199" s="17" t="s">
        <v>121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120</v>
      </c>
      <c r="BM199" s="223" t="s">
        <v>843</v>
      </c>
    </row>
    <row r="200" s="13" customFormat="1">
      <c r="A200" s="13"/>
      <c r="B200" s="238"/>
      <c r="C200" s="239"/>
      <c r="D200" s="240" t="s">
        <v>186</v>
      </c>
      <c r="E200" s="241" t="s">
        <v>1</v>
      </c>
      <c r="F200" s="242" t="s">
        <v>844</v>
      </c>
      <c r="G200" s="239"/>
      <c r="H200" s="243">
        <v>63.359999999999999</v>
      </c>
      <c r="I200" s="244"/>
      <c r="J200" s="239"/>
      <c r="K200" s="239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186</v>
      </c>
      <c r="AU200" s="249" t="s">
        <v>83</v>
      </c>
      <c r="AV200" s="13" t="s">
        <v>83</v>
      </c>
      <c r="AW200" s="13" t="s">
        <v>30</v>
      </c>
      <c r="AX200" s="13" t="s">
        <v>81</v>
      </c>
      <c r="AY200" s="249" t="s">
        <v>121</v>
      </c>
    </row>
    <row r="201" s="2" customFormat="1" ht="16.5" customHeight="1">
      <c r="A201" s="38"/>
      <c r="B201" s="39"/>
      <c r="C201" s="272" t="s">
        <v>360</v>
      </c>
      <c r="D201" s="272" t="s">
        <v>481</v>
      </c>
      <c r="E201" s="273" t="s">
        <v>845</v>
      </c>
      <c r="F201" s="274" t="s">
        <v>846</v>
      </c>
      <c r="G201" s="275" t="s">
        <v>677</v>
      </c>
      <c r="H201" s="276">
        <v>6.0499999999999998</v>
      </c>
      <c r="I201" s="277"/>
      <c r="J201" s="278">
        <f>ROUND(I201*H201,2)</f>
        <v>0</v>
      </c>
      <c r="K201" s="279"/>
      <c r="L201" s="280"/>
      <c r="M201" s="281" t="s">
        <v>1</v>
      </c>
      <c r="N201" s="282" t="s">
        <v>38</v>
      </c>
      <c r="O201" s="91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150</v>
      </c>
      <c r="AT201" s="223" t="s">
        <v>481</v>
      </c>
      <c r="AU201" s="223" t="s">
        <v>83</v>
      </c>
      <c r="AY201" s="17" t="s">
        <v>121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120</v>
      </c>
      <c r="BM201" s="223" t="s">
        <v>847</v>
      </c>
    </row>
    <row r="202" s="13" customFormat="1">
      <c r="A202" s="13"/>
      <c r="B202" s="238"/>
      <c r="C202" s="239"/>
      <c r="D202" s="240" t="s">
        <v>186</v>
      </c>
      <c r="E202" s="241" t="s">
        <v>1</v>
      </c>
      <c r="F202" s="242" t="s">
        <v>848</v>
      </c>
      <c r="G202" s="239"/>
      <c r="H202" s="243">
        <v>6.0499999999999998</v>
      </c>
      <c r="I202" s="244"/>
      <c r="J202" s="239"/>
      <c r="K202" s="239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186</v>
      </c>
      <c r="AU202" s="249" t="s">
        <v>83</v>
      </c>
      <c r="AV202" s="13" t="s">
        <v>83</v>
      </c>
      <c r="AW202" s="13" t="s">
        <v>30</v>
      </c>
      <c r="AX202" s="13" t="s">
        <v>81</v>
      </c>
      <c r="AY202" s="249" t="s">
        <v>121</v>
      </c>
    </row>
    <row r="203" s="2" customFormat="1" ht="16.5" customHeight="1">
      <c r="A203" s="38"/>
      <c r="B203" s="39"/>
      <c r="C203" s="272" t="s">
        <v>365</v>
      </c>
      <c r="D203" s="272" t="s">
        <v>481</v>
      </c>
      <c r="E203" s="273" t="s">
        <v>849</v>
      </c>
      <c r="F203" s="274" t="s">
        <v>850</v>
      </c>
      <c r="G203" s="275" t="s">
        <v>194</v>
      </c>
      <c r="H203" s="276">
        <v>20</v>
      </c>
      <c r="I203" s="277"/>
      <c r="J203" s="278">
        <f>ROUND(I203*H203,2)</f>
        <v>0</v>
      </c>
      <c r="K203" s="279"/>
      <c r="L203" s="280"/>
      <c r="M203" s="281" t="s">
        <v>1</v>
      </c>
      <c r="N203" s="282" t="s">
        <v>38</v>
      </c>
      <c r="O203" s="91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150</v>
      </c>
      <c r="AT203" s="223" t="s">
        <v>481</v>
      </c>
      <c r="AU203" s="223" t="s">
        <v>83</v>
      </c>
      <c r="AY203" s="17" t="s">
        <v>121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120</v>
      </c>
      <c r="BM203" s="223" t="s">
        <v>851</v>
      </c>
    </row>
    <row r="204" s="13" customFormat="1">
      <c r="A204" s="13"/>
      <c r="B204" s="238"/>
      <c r="C204" s="239"/>
      <c r="D204" s="240" t="s">
        <v>186</v>
      </c>
      <c r="E204" s="241" t="s">
        <v>1</v>
      </c>
      <c r="F204" s="242" t="s">
        <v>852</v>
      </c>
      <c r="G204" s="239"/>
      <c r="H204" s="243">
        <v>20</v>
      </c>
      <c r="I204" s="244"/>
      <c r="J204" s="239"/>
      <c r="K204" s="239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186</v>
      </c>
      <c r="AU204" s="249" t="s">
        <v>83</v>
      </c>
      <c r="AV204" s="13" t="s">
        <v>83</v>
      </c>
      <c r="AW204" s="13" t="s">
        <v>30</v>
      </c>
      <c r="AX204" s="13" t="s">
        <v>81</v>
      </c>
      <c r="AY204" s="249" t="s">
        <v>121</v>
      </c>
    </row>
    <row r="205" s="2" customFormat="1" ht="16.5" customHeight="1">
      <c r="A205" s="38"/>
      <c r="B205" s="39"/>
      <c r="C205" s="211" t="s">
        <v>369</v>
      </c>
      <c r="D205" s="211" t="s">
        <v>122</v>
      </c>
      <c r="E205" s="212" t="s">
        <v>853</v>
      </c>
      <c r="F205" s="213" t="s">
        <v>854</v>
      </c>
      <c r="G205" s="214" t="s">
        <v>180</v>
      </c>
      <c r="H205" s="215">
        <v>95</v>
      </c>
      <c r="I205" s="216"/>
      <c r="J205" s="217">
        <f>ROUND(I205*H205,2)</f>
        <v>0</v>
      </c>
      <c r="K205" s="218"/>
      <c r="L205" s="44"/>
      <c r="M205" s="219" t="s">
        <v>1</v>
      </c>
      <c r="N205" s="220" t="s">
        <v>38</v>
      </c>
      <c r="O205" s="91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120</v>
      </c>
      <c r="AT205" s="223" t="s">
        <v>122</v>
      </c>
      <c r="AU205" s="223" t="s">
        <v>83</v>
      </c>
      <c r="AY205" s="17" t="s">
        <v>121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120</v>
      </c>
      <c r="BM205" s="223" t="s">
        <v>855</v>
      </c>
    </row>
    <row r="206" s="2" customFormat="1" ht="16.5" customHeight="1">
      <c r="A206" s="38"/>
      <c r="B206" s="39"/>
      <c r="C206" s="272" t="s">
        <v>373</v>
      </c>
      <c r="D206" s="272" t="s">
        <v>481</v>
      </c>
      <c r="E206" s="273" t="s">
        <v>856</v>
      </c>
      <c r="F206" s="274" t="s">
        <v>801</v>
      </c>
      <c r="G206" s="275" t="s">
        <v>194</v>
      </c>
      <c r="H206" s="276">
        <v>363</v>
      </c>
      <c r="I206" s="277"/>
      <c r="J206" s="278">
        <f>ROUND(I206*H206,2)</f>
        <v>0</v>
      </c>
      <c r="K206" s="279"/>
      <c r="L206" s="280"/>
      <c r="M206" s="281" t="s">
        <v>1</v>
      </c>
      <c r="N206" s="282" t="s">
        <v>38</v>
      </c>
      <c r="O206" s="91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150</v>
      </c>
      <c r="AT206" s="223" t="s">
        <v>481</v>
      </c>
      <c r="AU206" s="223" t="s">
        <v>83</v>
      </c>
      <c r="AY206" s="17" t="s">
        <v>121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120</v>
      </c>
      <c r="BM206" s="223" t="s">
        <v>857</v>
      </c>
    </row>
    <row r="207" s="13" customFormat="1">
      <c r="A207" s="13"/>
      <c r="B207" s="238"/>
      <c r="C207" s="239"/>
      <c r="D207" s="240" t="s">
        <v>186</v>
      </c>
      <c r="E207" s="241" t="s">
        <v>1</v>
      </c>
      <c r="F207" s="242" t="s">
        <v>858</v>
      </c>
      <c r="G207" s="239"/>
      <c r="H207" s="243">
        <v>363</v>
      </c>
      <c r="I207" s="244"/>
      <c r="J207" s="239"/>
      <c r="K207" s="239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186</v>
      </c>
      <c r="AU207" s="249" t="s">
        <v>83</v>
      </c>
      <c r="AV207" s="13" t="s">
        <v>83</v>
      </c>
      <c r="AW207" s="13" t="s">
        <v>30</v>
      </c>
      <c r="AX207" s="13" t="s">
        <v>81</v>
      </c>
      <c r="AY207" s="249" t="s">
        <v>121</v>
      </c>
    </row>
    <row r="208" s="2" customFormat="1" ht="16.5" customHeight="1">
      <c r="A208" s="38"/>
      <c r="B208" s="39"/>
      <c r="C208" s="272" t="s">
        <v>377</v>
      </c>
      <c r="D208" s="272" t="s">
        <v>481</v>
      </c>
      <c r="E208" s="273" t="s">
        <v>859</v>
      </c>
      <c r="F208" s="274" t="s">
        <v>860</v>
      </c>
      <c r="G208" s="275" t="s">
        <v>194</v>
      </c>
      <c r="H208" s="276">
        <v>10</v>
      </c>
      <c r="I208" s="277"/>
      <c r="J208" s="278">
        <f>ROUND(I208*H208,2)</f>
        <v>0</v>
      </c>
      <c r="K208" s="279"/>
      <c r="L208" s="280"/>
      <c r="M208" s="281" t="s">
        <v>1</v>
      </c>
      <c r="N208" s="282" t="s">
        <v>38</v>
      </c>
      <c r="O208" s="91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150</v>
      </c>
      <c r="AT208" s="223" t="s">
        <v>481</v>
      </c>
      <c r="AU208" s="223" t="s">
        <v>83</v>
      </c>
      <c r="AY208" s="17" t="s">
        <v>121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120</v>
      </c>
      <c r="BM208" s="223" t="s">
        <v>861</v>
      </c>
    </row>
    <row r="209" s="2" customFormat="1" ht="16.5" customHeight="1">
      <c r="A209" s="38"/>
      <c r="B209" s="39"/>
      <c r="C209" s="272" t="s">
        <v>383</v>
      </c>
      <c r="D209" s="272" t="s">
        <v>481</v>
      </c>
      <c r="E209" s="273" t="s">
        <v>862</v>
      </c>
      <c r="F209" s="274" t="s">
        <v>863</v>
      </c>
      <c r="G209" s="275" t="s">
        <v>194</v>
      </c>
      <c r="H209" s="276">
        <v>15</v>
      </c>
      <c r="I209" s="277"/>
      <c r="J209" s="278">
        <f>ROUND(I209*H209,2)</f>
        <v>0</v>
      </c>
      <c r="K209" s="279"/>
      <c r="L209" s="280"/>
      <c r="M209" s="281" t="s">
        <v>1</v>
      </c>
      <c r="N209" s="282" t="s">
        <v>38</v>
      </c>
      <c r="O209" s="91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150</v>
      </c>
      <c r="AT209" s="223" t="s">
        <v>481</v>
      </c>
      <c r="AU209" s="223" t="s">
        <v>83</v>
      </c>
      <c r="AY209" s="17" t="s">
        <v>121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120</v>
      </c>
      <c r="BM209" s="223" t="s">
        <v>864</v>
      </c>
    </row>
    <row r="210" s="2" customFormat="1" ht="16.5" customHeight="1">
      <c r="A210" s="38"/>
      <c r="B210" s="39"/>
      <c r="C210" s="272" t="s">
        <v>391</v>
      </c>
      <c r="D210" s="272" t="s">
        <v>481</v>
      </c>
      <c r="E210" s="273" t="s">
        <v>865</v>
      </c>
      <c r="F210" s="274" t="s">
        <v>866</v>
      </c>
      <c r="G210" s="275" t="s">
        <v>194</v>
      </c>
      <c r="H210" s="276">
        <v>11</v>
      </c>
      <c r="I210" s="277"/>
      <c r="J210" s="278">
        <f>ROUND(I210*H210,2)</f>
        <v>0</v>
      </c>
      <c r="K210" s="279"/>
      <c r="L210" s="280"/>
      <c r="M210" s="281" t="s">
        <v>1</v>
      </c>
      <c r="N210" s="282" t="s">
        <v>38</v>
      </c>
      <c r="O210" s="91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150</v>
      </c>
      <c r="AT210" s="223" t="s">
        <v>481</v>
      </c>
      <c r="AU210" s="223" t="s">
        <v>83</v>
      </c>
      <c r="AY210" s="17" t="s">
        <v>121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81</v>
      </c>
      <c r="BK210" s="224">
        <f>ROUND(I210*H210,2)</f>
        <v>0</v>
      </c>
      <c r="BL210" s="17" t="s">
        <v>120</v>
      </c>
      <c r="BM210" s="223" t="s">
        <v>867</v>
      </c>
    </row>
    <row r="211" s="2" customFormat="1" ht="16.5" customHeight="1">
      <c r="A211" s="38"/>
      <c r="B211" s="39"/>
      <c r="C211" s="272" t="s">
        <v>400</v>
      </c>
      <c r="D211" s="272" t="s">
        <v>481</v>
      </c>
      <c r="E211" s="273" t="s">
        <v>868</v>
      </c>
      <c r="F211" s="274" t="s">
        <v>869</v>
      </c>
      <c r="G211" s="275" t="s">
        <v>194</v>
      </c>
      <c r="H211" s="276">
        <v>85</v>
      </c>
      <c r="I211" s="277"/>
      <c r="J211" s="278">
        <f>ROUND(I211*H211,2)</f>
        <v>0</v>
      </c>
      <c r="K211" s="279"/>
      <c r="L211" s="280"/>
      <c r="M211" s="281" t="s">
        <v>1</v>
      </c>
      <c r="N211" s="282" t="s">
        <v>38</v>
      </c>
      <c r="O211" s="91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150</v>
      </c>
      <c r="AT211" s="223" t="s">
        <v>481</v>
      </c>
      <c r="AU211" s="223" t="s">
        <v>83</v>
      </c>
      <c r="AY211" s="17" t="s">
        <v>121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120</v>
      </c>
      <c r="BM211" s="223" t="s">
        <v>870</v>
      </c>
    </row>
    <row r="212" s="2" customFormat="1" ht="21.75" customHeight="1">
      <c r="A212" s="38"/>
      <c r="B212" s="39"/>
      <c r="C212" s="272" t="s">
        <v>404</v>
      </c>
      <c r="D212" s="272" t="s">
        <v>481</v>
      </c>
      <c r="E212" s="273" t="s">
        <v>871</v>
      </c>
      <c r="F212" s="274" t="s">
        <v>872</v>
      </c>
      <c r="G212" s="275" t="s">
        <v>194</v>
      </c>
      <c r="H212" s="276">
        <v>10</v>
      </c>
      <c r="I212" s="277"/>
      <c r="J212" s="278">
        <f>ROUND(I212*H212,2)</f>
        <v>0</v>
      </c>
      <c r="K212" s="279"/>
      <c r="L212" s="280"/>
      <c r="M212" s="281" t="s">
        <v>1</v>
      </c>
      <c r="N212" s="282" t="s">
        <v>38</v>
      </c>
      <c r="O212" s="91"/>
      <c r="P212" s="221">
        <f>O212*H212</f>
        <v>0</v>
      </c>
      <c r="Q212" s="221">
        <v>0.0047200000000000002</v>
      </c>
      <c r="R212" s="221">
        <f>Q212*H212</f>
        <v>0.047200000000000006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150</v>
      </c>
      <c r="AT212" s="223" t="s">
        <v>481</v>
      </c>
      <c r="AU212" s="223" t="s">
        <v>83</v>
      </c>
      <c r="AY212" s="17" t="s">
        <v>121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120</v>
      </c>
      <c r="BM212" s="223" t="s">
        <v>873</v>
      </c>
    </row>
    <row r="213" s="2" customFormat="1" ht="16.5" customHeight="1">
      <c r="A213" s="38"/>
      <c r="B213" s="39"/>
      <c r="C213" s="272" t="s">
        <v>617</v>
      </c>
      <c r="D213" s="272" t="s">
        <v>481</v>
      </c>
      <c r="E213" s="273" t="s">
        <v>808</v>
      </c>
      <c r="F213" s="274" t="s">
        <v>809</v>
      </c>
      <c r="G213" s="275" t="s">
        <v>184</v>
      </c>
      <c r="H213" s="276">
        <v>6.6500000000000004</v>
      </c>
      <c r="I213" s="277"/>
      <c r="J213" s="278">
        <f>ROUND(I213*H213,2)</f>
        <v>0</v>
      </c>
      <c r="K213" s="279"/>
      <c r="L213" s="280"/>
      <c r="M213" s="281" t="s">
        <v>1</v>
      </c>
      <c r="N213" s="282" t="s">
        <v>38</v>
      </c>
      <c r="O213" s="91"/>
      <c r="P213" s="221">
        <f>O213*H213</f>
        <v>0</v>
      </c>
      <c r="Q213" s="221">
        <v>0.20000000000000001</v>
      </c>
      <c r="R213" s="221">
        <f>Q213*H213</f>
        <v>1.3300000000000001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150</v>
      </c>
      <c r="AT213" s="223" t="s">
        <v>481</v>
      </c>
      <c r="AU213" s="223" t="s">
        <v>83</v>
      </c>
      <c r="AY213" s="17" t="s">
        <v>121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120</v>
      </c>
      <c r="BM213" s="223" t="s">
        <v>874</v>
      </c>
    </row>
    <row r="214" s="13" customFormat="1">
      <c r="A214" s="13"/>
      <c r="B214" s="238"/>
      <c r="C214" s="239"/>
      <c r="D214" s="240" t="s">
        <v>186</v>
      </c>
      <c r="E214" s="241" t="s">
        <v>1</v>
      </c>
      <c r="F214" s="242" t="s">
        <v>875</v>
      </c>
      <c r="G214" s="239"/>
      <c r="H214" s="243">
        <v>6.6500000000000004</v>
      </c>
      <c r="I214" s="244"/>
      <c r="J214" s="239"/>
      <c r="K214" s="239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186</v>
      </c>
      <c r="AU214" s="249" t="s">
        <v>83</v>
      </c>
      <c r="AV214" s="13" t="s">
        <v>83</v>
      </c>
      <c r="AW214" s="13" t="s">
        <v>30</v>
      </c>
      <c r="AX214" s="13" t="s">
        <v>81</v>
      </c>
      <c r="AY214" s="249" t="s">
        <v>121</v>
      </c>
    </row>
    <row r="215" s="11" customFormat="1" ht="22.8" customHeight="1">
      <c r="A215" s="11"/>
      <c r="B215" s="197"/>
      <c r="C215" s="198"/>
      <c r="D215" s="199" t="s">
        <v>72</v>
      </c>
      <c r="E215" s="236" t="s">
        <v>243</v>
      </c>
      <c r="F215" s="236" t="s">
        <v>876</v>
      </c>
      <c r="G215" s="198"/>
      <c r="H215" s="198"/>
      <c r="I215" s="201"/>
      <c r="J215" s="237">
        <f>BK215</f>
        <v>0</v>
      </c>
      <c r="K215" s="198"/>
      <c r="L215" s="203"/>
      <c r="M215" s="204"/>
      <c r="N215" s="205"/>
      <c r="O215" s="205"/>
      <c r="P215" s="206">
        <f>SUM(P216:P234)</f>
        <v>0</v>
      </c>
      <c r="Q215" s="205"/>
      <c r="R215" s="206">
        <f>SUM(R216:R234)</f>
        <v>0.86799999999999999</v>
      </c>
      <c r="S215" s="205"/>
      <c r="T215" s="207">
        <f>SUM(T216:T234)</f>
        <v>0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R215" s="208" t="s">
        <v>81</v>
      </c>
      <c r="AT215" s="209" t="s">
        <v>72</v>
      </c>
      <c r="AU215" s="209" t="s">
        <v>81</v>
      </c>
      <c r="AY215" s="208" t="s">
        <v>121</v>
      </c>
      <c r="BK215" s="210">
        <f>SUM(BK216:BK234)</f>
        <v>0</v>
      </c>
    </row>
    <row r="216" s="2" customFormat="1" ht="16.5" customHeight="1">
      <c r="A216" s="38"/>
      <c r="B216" s="39"/>
      <c r="C216" s="211" t="s">
        <v>622</v>
      </c>
      <c r="D216" s="211" t="s">
        <v>122</v>
      </c>
      <c r="E216" s="212" t="s">
        <v>877</v>
      </c>
      <c r="F216" s="213" t="s">
        <v>878</v>
      </c>
      <c r="G216" s="214" t="s">
        <v>194</v>
      </c>
      <c r="H216" s="215">
        <v>631</v>
      </c>
      <c r="I216" s="216"/>
      <c r="J216" s="217">
        <f>ROUND(I216*H216,2)</f>
        <v>0</v>
      </c>
      <c r="K216" s="218"/>
      <c r="L216" s="44"/>
      <c r="M216" s="219" t="s">
        <v>1</v>
      </c>
      <c r="N216" s="220" t="s">
        <v>38</v>
      </c>
      <c r="O216" s="91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120</v>
      </c>
      <c r="AT216" s="223" t="s">
        <v>122</v>
      </c>
      <c r="AU216" s="223" t="s">
        <v>83</v>
      </c>
      <c r="AY216" s="17" t="s">
        <v>121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81</v>
      </c>
      <c r="BK216" s="224">
        <f>ROUND(I216*H216,2)</f>
        <v>0</v>
      </c>
      <c r="BL216" s="17" t="s">
        <v>120</v>
      </c>
      <c r="BM216" s="223" t="s">
        <v>879</v>
      </c>
    </row>
    <row r="217" s="13" customFormat="1">
      <c r="A217" s="13"/>
      <c r="B217" s="238"/>
      <c r="C217" s="239"/>
      <c r="D217" s="240" t="s">
        <v>186</v>
      </c>
      <c r="E217" s="241" t="s">
        <v>1</v>
      </c>
      <c r="F217" s="242" t="s">
        <v>880</v>
      </c>
      <c r="G217" s="239"/>
      <c r="H217" s="243">
        <v>631</v>
      </c>
      <c r="I217" s="244"/>
      <c r="J217" s="239"/>
      <c r="K217" s="239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186</v>
      </c>
      <c r="AU217" s="249" t="s">
        <v>83</v>
      </c>
      <c r="AV217" s="13" t="s">
        <v>83</v>
      </c>
      <c r="AW217" s="13" t="s">
        <v>30</v>
      </c>
      <c r="AX217" s="13" t="s">
        <v>81</v>
      </c>
      <c r="AY217" s="249" t="s">
        <v>121</v>
      </c>
    </row>
    <row r="218" s="2" customFormat="1" ht="24.15" customHeight="1">
      <c r="A218" s="38"/>
      <c r="B218" s="39"/>
      <c r="C218" s="211" t="s">
        <v>627</v>
      </c>
      <c r="D218" s="211" t="s">
        <v>122</v>
      </c>
      <c r="E218" s="212" t="s">
        <v>881</v>
      </c>
      <c r="F218" s="213" t="s">
        <v>882</v>
      </c>
      <c r="G218" s="214" t="s">
        <v>180</v>
      </c>
      <c r="H218" s="215">
        <v>62</v>
      </c>
      <c r="I218" s="216"/>
      <c r="J218" s="217">
        <f>ROUND(I218*H218,2)</f>
        <v>0</v>
      </c>
      <c r="K218" s="218"/>
      <c r="L218" s="44"/>
      <c r="M218" s="219" t="s">
        <v>1</v>
      </c>
      <c r="N218" s="220" t="s">
        <v>38</v>
      </c>
      <c r="O218" s="91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120</v>
      </c>
      <c r="AT218" s="223" t="s">
        <v>122</v>
      </c>
      <c r="AU218" s="223" t="s">
        <v>83</v>
      </c>
      <c r="AY218" s="17" t="s">
        <v>121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81</v>
      </c>
      <c r="BK218" s="224">
        <f>ROUND(I218*H218,2)</f>
        <v>0</v>
      </c>
      <c r="BL218" s="17" t="s">
        <v>120</v>
      </c>
      <c r="BM218" s="223" t="s">
        <v>883</v>
      </c>
    </row>
    <row r="219" s="2" customFormat="1" ht="16.5" customHeight="1">
      <c r="A219" s="38"/>
      <c r="B219" s="39"/>
      <c r="C219" s="211" t="s">
        <v>632</v>
      </c>
      <c r="D219" s="211" t="s">
        <v>122</v>
      </c>
      <c r="E219" s="212" t="s">
        <v>765</v>
      </c>
      <c r="F219" s="213" t="s">
        <v>766</v>
      </c>
      <c r="G219" s="214" t="s">
        <v>180</v>
      </c>
      <c r="H219" s="215">
        <v>62</v>
      </c>
      <c r="I219" s="216"/>
      <c r="J219" s="217">
        <f>ROUND(I219*H219,2)</f>
        <v>0</v>
      </c>
      <c r="K219" s="218"/>
      <c r="L219" s="44"/>
      <c r="M219" s="219" t="s">
        <v>1</v>
      </c>
      <c r="N219" s="220" t="s">
        <v>38</v>
      </c>
      <c r="O219" s="91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120</v>
      </c>
      <c r="AT219" s="223" t="s">
        <v>122</v>
      </c>
      <c r="AU219" s="223" t="s">
        <v>83</v>
      </c>
      <c r="AY219" s="17" t="s">
        <v>121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120</v>
      </c>
      <c r="BM219" s="223" t="s">
        <v>884</v>
      </c>
    </row>
    <row r="220" s="2" customFormat="1" ht="16.5" customHeight="1">
      <c r="A220" s="38"/>
      <c r="B220" s="39"/>
      <c r="C220" s="211" t="s">
        <v>636</v>
      </c>
      <c r="D220" s="211" t="s">
        <v>122</v>
      </c>
      <c r="E220" s="212" t="s">
        <v>731</v>
      </c>
      <c r="F220" s="213" t="s">
        <v>732</v>
      </c>
      <c r="G220" s="214" t="s">
        <v>184</v>
      </c>
      <c r="H220" s="215">
        <v>1.55</v>
      </c>
      <c r="I220" s="216"/>
      <c r="J220" s="217">
        <f>ROUND(I220*H220,2)</f>
        <v>0</v>
      </c>
      <c r="K220" s="218"/>
      <c r="L220" s="44"/>
      <c r="M220" s="219" t="s">
        <v>1</v>
      </c>
      <c r="N220" s="220" t="s">
        <v>38</v>
      </c>
      <c r="O220" s="91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120</v>
      </c>
      <c r="AT220" s="223" t="s">
        <v>122</v>
      </c>
      <c r="AU220" s="223" t="s">
        <v>83</v>
      </c>
      <c r="AY220" s="17" t="s">
        <v>121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120</v>
      </c>
      <c r="BM220" s="223" t="s">
        <v>885</v>
      </c>
    </row>
    <row r="221" s="13" customFormat="1">
      <c r="A221" s="13"/>
      <c r="B221" s="238"/>
      <c r="C221" s="239"/>
      <c r="D221" s="240" t="s">
        <v>186</v>
      </c>
      <c r="E221" s="241" t="s">
        <v>1</v>
      </c>
      <c r="F221" s="242" t="s">
        <v>886</v>
      </c>
      <c r="G221" s="239"/>
      <c r="H221" s="243">
        <v>1.55</v>
      </c>
      <c r="I221" s="244"/>
      <c r="J221" s="239"/>
      <c r="K221" s="239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186</v>
      </c>
      <c r="AU221" s="249" t="s">
        <v>83</v>
      </c>
      <c r="AV221" s="13" t="s">
        <v>83</v>
      </c>
      <c r="AW221" s="13" t="s">
        <v>30</v>
      </c>
      <c r="AX221" s="13" t="s">
        <v>81</v>
      </c>
      <c r="AY221" s="249" t="s">
        <v>121</v>
      </c>
    </row>
    <row r="222" s="2" customFormat="1" ht="21.75" customHeight="1">
      <c r="A222" s="38"/>
      <c r="B222" s="39"/>
      <c r="C222" s="211" t="s">
        <v>641</v>
      </c>
      <c r="D222" s="211" t="s">
        <v>122</v>
      </c>
      <c r="E222" s="212" t="s">
        <v>736</v>
      </c>
      <c r="F222" s="213" t="s">
        <v>737</v>
      </c>
      <c r="G222" s="214" t="s">
        <v>184</v>
      </c>
      <c r="H222" s="215">
        <v>1.55</v>
      </c>
      <c r="I222" s="216"/>
      <c r="J222" s="217">
        <f>ROUND(I222*H222,2)</f>
        <v>0</v>
      </c>
      <c r="K222" s="218"/>
      <c r="L222" s="44"/>
      <c r="M222" s="219" t="s">
        <v>1</v>
      </c>
      <c r="N222" s="220" t="s">
        <v>38</v>
      </c>
      <c r="O222" s="91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120</v>
      </c>
      <c r="AT222" s="223" t="s">
        <v>122</v>
      </c>
      <c r="AU222" s="223" t="s">
        <v>83</v>
      </c>
      <c r="AY222" s="17" t="s">
        <v>121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120</v>
      </c>
      <c r="BM222" s="223" t="s">
        <v>887</v>
      </c>
    </row>
    <row r="223" s="2" customFormat="1" ht="24.15" customHeight="1">
      <c r="A223" s="38"/>
      <c r="B223" s="39"/>
      <c r="C223" s="211" t="s">
        <v>646</v>
      </c>
      <c r="D223" s="211" t="s">
        <v>122</v>
      </c>
      <c r="E223" s="212" t="s">
        <v>739</v>
      </c>
      <c r="F223" s="213" t="s">
        <v>740</v>
      </c>
      <c r="G223" s="214" t="s">
        <v>184</v>
      </c>
      <c r="H223" s="215">
        <v>13.949999999999999</v>
      </c>
      <c r="I223" s="216"/>
      <c r="J223" s="217">
        <f>ROUND(I223*H223,2)</f>
        <v>0</v>
      </c>
      <c r="K223" s="218"/>
      <c r="L223" s="44"/>
      <c r="M223" s="219" t="s">
        <v>1</v>
      </c>
      <c r="N223" s="220" t="s">
        <v>38</v>
      </c>
      <c r="O223" s="91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120</v>
      </c>
      <c r="AT223" s="223" t="s">
        <v>122</v>
      </c>
      <c r="AU223" s="223" t="s">
        <v>83</v>
      </c>
      <c r="AY223" s="17" t="s">
        <v>121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120</v>
      </c>
      <c r="BM223" s="223" t="s">
        <v>888</v>
      </c>
    </row>
    <row r="224" s="13" customFormat="1">
      <c r="A224" s="13"/>
      <c r="B224" s="238"/>
      <c r="C224" s="239"/>
      <c r="D224" s="240" t="s">
        <v>186</v>
      </c>
      <c r="E224" s="239"/>
      <c r="F224" s="242" t="s">
        <v>889</v>
      </c>
      <c r="G224" s="239"/>
      <c r="H224" s="243">
        <v>13.949999999999999</v>
      </c>
      <c r="I224" s="244"/>
      <c r="J224" s="239"/>
      <c r="K224" s="239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186</v>
      </c>
      <c r="AU224" s="249" t="s">
        <v>83</v>
      </c>
      <c r="AV224" s="13" t="s">
        <v>83</v>
      </c>
      <c r="AW224" s="13" t="s">
        <v>4</v>
      </c>
      <c r="AX224" s="13" t="s">
        <v>81</v>
      </c>
      <c r="AY224" s="249" t="s">
        <v>121</v>
      </c>
    </row>
    <row r="225" s="2" customFormat="1" ht="16.5" customHeight="1">
      <c r="A225" s="38"/>
      <c r="B225" s="39"/>
      <c r="C225" s="272" t="s">
        <v>650</v>
      </c>
      <c r="D225" s="272" t="s">
        <v>481</v>
      </c>
      <c r="E225" s="273" t="s">
        <v>890</v>
      </c>
      <c r="F225" s="274" t="s">
        <v>891</v>
      </c>
      <c r="G225" s="275" t="s">
        <v>194</v>
      </c>
      <c r="H225" s="276">
        <v>20</v>
      </c>
      <c r="I225" s="277"/>
      <c r="J225" s="278">
        <f>ROUND(I225*H225,2)</f>
        <v>0</v>
      </c>
      <c r="K225" s="279"/>
      <c r="L225" s="280"/>
      <c r="M225" s="281" t="s">
        <v>1</v>
      </c>
      <c r="N225" s="282" t="s">
        <v>38</v>
      </c>
      <c r="O225" s="91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150</v>
      </c>
      <c r="AT225" s="223" t="s">
        <v>481</v>
      </c>
      <c r="AU225" s="223" t="s">
        <v>83</v>
      </c>
      <c r="AY225" s="17" t="s">
        <v>121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120</v>
      </c>
      <c r="BM225" s="223" t="s">
        <v>892</v>
      </c>
    </row>
    <row r="226" s="2" customFormat="1" ht="16.5" customHeight="1">
      <c r="A226" s="38"/>
      <c r="B226" s="39"/>
      <c r="C226" s="272" t="s">
        <v>655</v>
      </c>
      <c r="D226" s="272" t="s">
        <v>481</v>
      </c>
      <c r="E226" s="273" t="s">
        <v>893</v>
      </c>
      <c r="F226" s="274" t="s">
        <v>894</v>
      </c>
      <c r="G226" s="275" t="s">
        <v>125</v>
      </c>
      <c r="H226" s="276">
        <v>50</v>
      </c>
      <c r="I226" s="277"/>
      <c r="J226" s="278">
        <f>ROUND(I226*H226,2)</f>
        <v>0</v>
      </c>
      <c r="K226" s="279"/>
      <c r="L226" s="280"/>
      <c r="M226" s="281" t="s">
        <v>1</v>
      </c>
      <c r="N226" s="282" t="s">
        <v>38</v>
      </c>
      <c r="O226" s="91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150</v>
      </c>
      <c r="AT226" s="223" t="s">
        <v>481</v>
      </c>
      <c r="AU226" s="223" t="s">
        <v>83</v>
      </c>
      <c r="AY226" s="17" t="s">
        <v>121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81</v>
      </c>
      <c r="BK226" s="224">
        <f>ROUND(I226*H226,2)</f>
        <v>0</v>
      </c>
      <c r="BL226" s="17" t="s">
        <v>120</v>
      </c>
      <c r="BM226" s="223" t="s">
        <v>895</v>
      </c>
    </row>
    <row r="227" s="2" customFormat="1" ht="16.5" customHeight="1">
      <c r="A227" s="38"/>
      <c r="B227" s="39"/>
      <c r="C227" s="272" t="s">
        <v>658</v>
      </c>
      <c r="D227" s="272" t="s">
        <v>481</v>
      </c>
      <c r="E227" s="273" t="s">
        <v>896</v>
      </c>
      <c r="F227" s="274" t="s">
        <v>897</v>
      </c>
      <c r="G227" s="275" t="s">
        <v>194</v>
      </c>
      <c r="H227" s="276">
        <v>12</v>
      </c>
      <c r="I227" s="277"/>
      <c r="J227" s="278">
        <f>ROUND(I227*H227,2)</f>
        <v>0</v>
      </c>
      <c r="K227" s="279"/>
      <c r="L227" s="280"/>
      <c r="M227" s="281" t="s">
        <v>1</v>
      </c>
      <c r="N227" s="282" t="s">
        <v>38</v>
      </c>
      <c r="O227" s="91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150</v>
      </c>
      <c r="AT227" s="223" t="s">
        <v>481</v>
      </c>
      <c r="AU227" s="223" t="s">
        <v>83</v>
      </c>
      <c r="AY227" s="17" t="s">
        <v>121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120</v>
      </c>
      <c r="BM227" s="223" t="s">
        <v>898</v>
      </c>
    </row>
    <row r="228" s="2" customFormat="1" ht="16.5" customHeight="1">
      <c r="A228" s="38"/>
      <c r="B228" s="39"/>
      <c r="C228" s="272" t="s">
        <v>664</v>
      </c>
      <c r="D228" s="272" t="s">
        <v>481</v>
      </c>
      <c r="E228" s="273" t="s">
        <v>899</v>
      </c>
      <c r="F228" s="274" t="s">
        <v>900</v>
      </c>
      <c r="G228" s="275" t="s">
        <v>194</v>
      </c>
      <c r="H228" s="276">
        <v>7</v>
      </c>
      <c r="I228" s="277"/>
      <c r="J228" s="278">
        <f>ROUND(I228*H228,2)</f>
        <v>0</v>
      </c>
      <c r="K228" s="279"/>
      <c r="L228" s="280"/>
      <c r="M228" s="281" t="s">
        <v>1</v>
      </c>
      <c r="N228" s="282" t="s">
        <v>38</v>
      </c>
      <c r="O228" s="91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150</v>
      </c>
      <c r="AT228" s="223" t="s">
        <v>481</v>
      </c>
      <c r="AU228" s="223" t="s">
        <v>83</v>
      </c>
      <c r="AY228" s="17" t="s">
        <v>121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81</v>
      </c>
      <c r="BK228" s="224">
        <f>ROUND(I228*H228,2)</f>
        <v>0</v>
      </c>
      <c r="BL228" s="17" t="s">
        <v>120</v>
      </c>
      <c r="BM228" s="223" t="s">
        <v>901</v>
      </c>
    </row>
    <row r="229" s="2" customFormat="1" ht="16.5" customHeight="1">
      <c r="A229" s="38"/>
      <c r="B229" s="39"/>
      <c r="C229" s="272" t="s">
        <v>670</v>
      </c>
      <c r="D229" s="272" t="s">
        <v>481</v>
      </c>
      <c r="E229" s="273" t="s">
        <v>902</v>
      </c>
      <c r="F229" s="274" t="s">
        <v>903</v>
      </c>
      <c r="G229" s="275" t="s">
        <v>194</v>
      </c>
      <c r="H229" s="276">
        <v>12</v>
      </c>
      <c r="I229" s="277"/>
      <c r="J229" s="278">
        <f>ROUND(I229*H229,2)</f>
        <v>0</v>
      </c>
      <c r="K229" s="279"/>
      <c r="L229" s="280"/>
      <c r="M229" s="281" t="s">
        <v>1</v>
      </c>
      <c r="N229" s="282" t="s">
        <v>38</v>
      </c>
      <c r="O229" s="91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150</v>
      </c>
      <c r="AT229" s="223" t="s">
        <v>481</v>
      </c>
      <c r="AU229" s="223" t="s">
        <v>83</v>
      </c>
      <c r="AY229" s="17" t="s">
        <v>121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81</v>
      </c>
      <c r="BK229" s="224">
        <f>ROUND(I229*H229,2)</f>
        <v>0</v>
      </c>
      <c r="BL229" s="17" t="s">
        <v>120</v>
      </c>
      <c r="BM229" s="223" t="s">
        <v>904</v>
      </c>
    </row>
    <row r="230" s="2" customFormat="1" ht="16.5" customHeight="1">
      <c r="A230" s="38"/>
      <c r="B230" s="39"/>
      <c r="C230" s="272" t="s">
        <v>674</v>
      </c>
      <c r="D230" s="272" t="s">
        <v>481</v>
      </c>
      <c r="E230" s="273" t="s">
        <v>905</v>
      </c>
      <c r="F230" s="274" t="s">
        <v>906</v>
      </c>
      <c r="G230" s="275" t="s">
        <v>194</v>
      </c>
      <c r="H230" s="276">
        <v>500</v>
      </c>
      <c r="I230" s="277"/>
      <c r="J230" s="278">
        <f>ROUND(I230*H230,2)</f>
        <v>0</v>
      </c>
      <c r="K230" s="279"/>
      <c r="L230" s="280"/>
      <c r="M230" s="281" t="s">
        <v>1</v>
      </c>
      <c r="N230" s="282" t="s">
        <v>38</v>
      </c>
      <c r="O230" s="91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150</v>
      </c>
      <c r="AT230" s="223" t="s">
        <v>481</v>
      </c>
      <c r="AU230" s="223" t="s">
        <v>83</v>
      </c>
      <c r="AY230" s="17" t="s">
        <v>121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81</v>
      </c>
      <c r="BK230" s="224">
        <f>ROUND(I230*H230,2)</f>
        <v>0</v>
      </c>
      <c r="BL230" s="17" t="s">
        <v>120</v>
      </c>
      <c r="BM230" s="223" t="s">
        <v>907</v>
      </c>
    </row>
    <row r="231" s="2" customFormat="1" ht="16.5" customHeight="1">
      <c r="A231" s="38"/>
      <c r="B231" s="39"/>
      <c r="C231" s="272" t="s">
        <v>680</v>
      </c>
      <c r="D231" s="272" t="s">
        <v>481</v>
      </c>
      <c r="E231" s="273" t="s">
        <v>908</v>
      </c>
      <c r="F231" s="274" t="s">
        <v>909</v>
      </c>
      <c r="G231" s="275" t="s">
        <v>194</v>
      </c>
      <c r="H231" s="276">
        <v>10</v>
      </c>
      <c r="I231" s="277"/>
      <c r="J231" s="278">
        <f>ROUND(I231*H231,2)</f>
        <v>0</v>
      </c>
      <c r="K231" s="279"/>
      <c r="L231" s="280"/>
      <c r="M231" s="281" t="s">
        <v>1</v>
      </c>
      <c r="N231" s="282" t="s">
        <v>38</v>
      </c>
      <c r="O231" s="91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150</v>
      </c>
      <c r="AT231" s="223" t="s">
        <v>481</v>
      </c>
      <c r="AU231" s="223" t="s">
        <v>83</v>
      </c>
      <c r="AY231" s="17" t="s">
        <v>121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81</v>
      </c>
      <c r="BK231" s="224">
        <f>ROUND(I231*H231,2)</f>
        <v>0</v>
      </c>
      <c r="BL231" s="17" t="s">
        <v>120</v>
      </c>
      <c r="BM231" s="223" t="s">
        <v>910</v>
      </c>
    </row>
    <row r="232" s="2" customFormat="1" ht="16.5" customHeight="1">
      <c r="A232" s="38"/>
      <c r="B232" s="39"/>
      <c r="C232" s="272" t="s">
        <v>684</v>
      </c>
      <c r="D232" s="272" t="s">
        <v>481</v>
      </c>
      <c r="E232" s="273" t="s">
        <v>911</v>
      </c>
      <c r="F232" s="274" t="s">
        <v>912</v>
      </c>
      <c r="G232" s="275" t="s">
        <v>194</v>
      </c>
      <c r="H232" s="276">
        <v>20</v>
      </c>
      <c r="I232" s="277"/>
      <c r="J232" s="278">
        <f>ROUND(I232*H232,2)</f>
        <v>0</v>
      </c>
      <c r="K232" s="279"/>
      <c r="L232" s="280"/>
      <c r="M232" s="281" t="s">
        <v>1</v>
      </c>
      <c r="N232" s="282" t="s">
        <v>38</v>
      </c>
      <c r="O232" s="91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150</v>
      </c>
      <c r="AT232" s="223" t="s">
        <v>481</v>
      </c>
      <c r="AU232" s="223" t="s">
        <v>83</v>
      </c>
      <c r="AY232" s="17" t="s">
        <v>121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81</v>
      </c>
      <c r="BK232" s="224">
        <f>ROUND(I232*H232,2)</f>
        <v>0</v>
      </c>
      <c r="BL232" s="17" t="s">
        <v>120</v>
      </c>
      <c r="BM232" s="223" t="s">
        <v>913</v>
      </c>
    </row>
    <row r="233" s="2" customFormat="1" ht="16.5" customHeight="1">
      <c r="A233" s="38"/>
      <c r="B233" s="39"/>
      <c r="C233" s="272" t="s">
        <v>691</v>
      </c>
      <c r="D233" s="272" t="s">
        <v>481</v>
      </c>
      <c r="E233" s="273" t="s">
        <v>808</v>
      </c>
      <c r="F233" s="274" t="s">
        <v>809</v>
      </c>
      <c r="G233" s="275" t="s">
        <v>184</v>
      </c>
      <c r="H233" s="276">
        <v>4.3399999999999999</v>
      </c>
      <c r="I233" s="277"/>
      <c r="J233" s="278">
        <f>ROUND(I233*H233,2)</f>
        <v>0</v>
      </c>
      <c r="K233" s="279"/>
      <c r="L233" s="280"/>
      <c r="M233" s="281" t="s">
        <v>1</v>
      </c>
      <c r="N233" s="282" t="s">
        <v>38</v>
      </c>
      <c r="O233" s="91"/>
      <c r="P233" s="221">
        <f>O233*H233</f>
        <v>0</v>
      </c>
      <c r="Q233" s="221">
        <v>0.20000000000000001</v>
      </c>
      <c r="R233" s="221">
        <f>Q233*H233</f>
        <v>0.86799999999999999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150</v>
      </c>
      <c r="AT233" s="223" t="s">
        <v>481</v>
      </c>
      <c r="AU233" s="223" t="s">
        <v>83</v>
      </c>
      <c r="AY233" s="17" t="s">
        <v>121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120</v>
      </c>
      <c r="BM233" s="223" t="s">
        <v>914</v>
      </c>
    </row>
    <row r="234" s="13" customFormat="1">
      <c r="A234" s="13"/>
      <c r="B234" s="238"/>
      <c r="C234" s="239"/>
      <c r="D234" s="240" t="s">
        <v>186</v>
      </c>
      <c r="E234" s="241" t="s">
        <v>1</v>
      </c>
      <c r="F234" s="242" t="s">
        <v>915</v>
      </c>
      <c r="G234" s="239"/>
      <c r="H234" s="243">
        <v>4.3399999999999999</v>
      </c>
      <c r="I234" s="244"/>
      <c r="J234" s="239"/>
      <c r="K234" s="239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186</v>
      </c>
      <c r="AU234" s="249" t="s">
        <v>83</v>
      </c>
      <c r="AV234" s="13" t="s">
        <v>83</v>
      </c>
      <c r="AW234" s="13" t="s">
        <v>30</v>
      </c>
      <c r="AX234" s="13" t="s">
        <v>81</v>
      </c>
      <c r="AY234" s="249" t="s">
        <v>121</v>
      </c>
    </row>
    <row r="235" s="11" customFormat="1" ht="22.8" customHeight="1">
      <c r="A235" s="11"/>
      <c r="B235" s="197"/>
      <c r="C235" s="198"/>
      <c r="D235" s="199" t="s">
        <v>72</v>
      </c>
      <c r="E235" s="236" t="s">
        <v>248</v>
      </c>
      <c r="F235" s="236" t="s">
        <v>916</v>
      </c>
      <c r="G235" s="198"/>
      <c r="H235" s="198"/>
      <c r="I235" s="201"/>
      <c r="J235" s="237">
        <f>BK235</f>
        <v>0</v>
      </c>
      <c r="K235" s="198"/>
      <c r="L235" s="203"/>
      <c r="M235" s="204"/>
      <c r="N235" s="205"/>
      <c r="O235" s="205"/>
      <c r="P235" s="206">
        <f>SUM(P236:P242)</f>
        <v>0</v>
      </c>
      <c r="Q235" s="205"/>
      <c r="R235" s="206">
        <f>SUM(R236:R242)</f>
        <v>0</v>
      </c>
      <c r="S235" s="205"/>
      <c r="T235" s="207">
        <f>SUM(T236:T242)</f>
        <v>0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R235" s="208" t="s">
        <v>81</v>
      </c>
      <c r="AT235" s="209" t="s">
        <v>72</v>
      </c>
      <c r="AU235" s="209" t="s">
        <v>81</v>
      </c>
      <c r="AY235" s="208" t="s">
        <v>121</v>
      </c>
      <c r="BK235" s="210">
        <f>SUM(BK236:BK242)</f>
        <v>0</v>
      </c>
    </row>
    <row r="236" s="2" customFormat="1" ht="16.5" customHeight="1">
      <c r="A236" s="38"/>
      <c r="B236" s="39"/>
      <c r="C236" s="211" t="s">
        <v>694</v>
      </c>
      <c r="D236" s="211" t="s">
        <v>122</v>
      </c>
      <c r="E236" s="212" t="s">
        <v>917</v>
      </c>
      <c r="F236" s="213" t="s">
        <v>918</v>
      </c>
      <c r="G236" s="214" t="s">
        <v>194</v>
      </c>
      <c r="H236" s="215">
        <v>1050</v>
      </c>
      <c r="I236" s="216"/>
      <c r="J236" s="217">
        <f>ROUND(I236*H236,2)</f>
        <v>0</v>
      </c>
      <c r="K236" s="218"/>
      <c r="L236" s="44"/>
      <c r="M236" s="219" t="s">
        <v>1</v>
      </c>
      <c r="N236" s="220" t="s">
        <v>38</v>
      </c>
      <c r="O236" s="91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120</v>
      </c>
      <c r="AT236" s="223" t="s">
        <v>122</v>
      </c>
      <c r="AU236" s="223" t="s">
        <v>83</v>
      </c>
      <c r="AY236" s="17" t="s">
        <v>121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81</v>
      </c>
      <c r="BK236" s="224">
        <f>ROUND(I236*H236,2)</f>
        <v>0</v>
      </c>
      <c r="BL236" s="17" t="s">
        <v>120</v>
      </c>
      <c r="BM236" s="223" t="s">
        <v>919</v>
      </c>
    </row>
    <row r="237" s="13" customFormat="1">
      <c r="A237" s="13"/>
      <c r="B237" s="238"/>
      <c r="C237" s="239"/>
      <c r="D237" s="240" t="s">
        <v>186</v>
      </c>
      <c r="E237" s="241" t="s">
        <v>1</v>
      </c>
      <c r="F237" s="242" t="s">
        <v>920</v>
      </c>
      <c r="G237" s="239"/>
      <c r="H237" s="243">
        <v>1050</v>
      </c>
      <c r="I237" s="244"/>
      <c r="J237" s="239"/>
      <c r="K237" s="239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186</v>
      </c>
      <c r="AU237" s="249" t="s">
        <v>83</v>
      </c>
      <c r="AV237" s="13" t="s">
        <v>83</v>
      </c>
      <c r="AW237" s="13" t="s">
        <v>30</v>
      </c>
      <c r="AX237" s="13" t="s">
        <v>81</v>
      </c>
      <c r="AY237" s="249" t="s">
        <v>121</v>
      </c>
    </row>
    <row r="238" s="2" customFormat="1" ht="16.5" customHeight="1">
      <c r="A238" s="38"/>
      <c r="B238" s="39"/>
      <c r="C238" s="272" t="s">
        <v>698</v>
      </c>
      <c r="D238" s="272" t="s">
        <v>481</v>
      </c>
      <c r="E238" s="273" t="s">
        <v>921</v>
      </c>
      <c r="F238" s="274" t="s">
        <v>922</v>
      </c>
      <c r="G238" s="275" t="s">
        <v>194</v>
      </c>
      <c r="H238" s="276">
        <v>300</v>
      </c>
      <c r="I238" s="277"/>
      <c r="J238" s="278">
        <f>ROUND(I238*H238,2)</f>
        <v>0</v>
      </c>
      <c r="K238" s="279"/>
      <c r="L238" s="280"/>
      <c r="M238" s="281" t="s">
        <v>1</v>
      </c>
      <c r="N238" s="282" t="s">
        <v>38</v>
      </c>
      <c r="O238" s="91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150</v>
      </c>
      <c r="AT238" s="223" t="s">
        <v>481</v>
      </c>
      <c r="AU238" s="223" t="s">
        <v>83</v>
      </c>
      <c r="AY238" s="17" t="s">
        <v>121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81</v>
      </c>
      <c r="BK238" s="224">
        <f>ROUND(I238*H238,2)</f>
        <v>0</v>
      </c>
      <c r="BL238" s="17" t="s">
        <v>120</v>
      </c>
      <c r="BM238" s="223" t="s">
        <v>923</v>
      </c>
    </row>
    <row r="239" s="2" customFormat="1" ht="16.5" customHeight="1">
      <c r="A239" s="38"/>
      <c r="B239" s="39"/>
      <c r="C239" s="272" t="s">
        <v>705</v>
      </c>
      <c r="D239" s="272" t="s">
        <v>481</v>
      </c>
      <c r="E239" s="273" t="s">
        <v>924</v>
      </c>
      <c r="F239" s="274" t="s">
        <v>925</v>
      </c>
      <c r="G239" s="275" t="s">
        <v>194</v>
      </c>
      <c r="H239" s="276">
        <v>300</v>
      </c>
      <c r="I239" s="277"/>
      <c r="J239" s="278">
        <f>ROUND(I239*H239,2)</f>
        <v>0</v>
      </c>
      <c r="K239" s="279"/>
      <c r="L239" s="280"/>
      <c r="M239" s="281" t="s">
        <v>1</v>
      </c>
      <c r="N239" s="282" t="s">
        <v>38</v>
      </c>
      <c r="O239" s="91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150</v>
      </c>
      <c r="AT239" s="223" t="s">
        <v>481</v>
      </c>
      <c r="AU239" s="223" t="s">
        <v>83</v>
      </c>
      <c r="AY239" s="17" t="s">
        <v>121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120</v>
      </c>
      <c r="BM239" s="223" t="s">
        <v>926</v>
      </c>
    </row>
    <row r="240" s="2" customFormat="1" ht="16.5" customHeight="1">
      <c r="A240" s="38"/>
      <c r="B240" s="39"/>
      <c r="C240" s="272" t="s">
        <v>927</v>
      </c>
      <c r="D240" s="272" t="s">
        <v>481</v>
      </c>
      <c r="E240" s="273" t="s">
        <v>928</v>
      </c>
      <c r="F240" s="274" t="s">
        <v>929</v>
      </c>
      <c r="G240" s="275" t="s">
        <v>930</v>
      </c>
      <c r="H240" s="276">
        <v>100</v>
      </c>
      <c r="I240" s="277"/>
      <c r="J240" s="278">
        <f>ROUND(I240*H240,2)</f>
        <v>0</v>
      </c>
      <c r="K240" s="279"/>
      <c r="L240" s="280"/>
      <c r="M240" s="281" t="s">
        <v>1</v>
      </c>
      <c r="N240" s="282" t="s">
        <v>38</v>
      </c>
      <c r="O240" s="91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150</v>
      </c>
      <c r="AT240" s="223" t="s">
        <v>481</v>
      </c>
      <c r="AU240" s="223" t="s">
        <v>83</v>
      </c>
      <c r="AY240" s="17" t="s">
        <v>121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81</v>
      </c>
      <c r="BK240" s="224">
        <f>ROUND(I240*H240,2)</f>
        <v>0</v>
      </c>
      <c r="BL240" s="17" t="s">
        <v>120</v>
      </c>
      <c r="BM240" s="223" t="s">
        <v>931</v>
      </c>
    </row>
    <row r="241" s="2" customFormat="1" ht="16.5" customHeight="1">
      <c r="A241" s="38"/>
      <c r="B241" s="39"/>
      <c r="C241" s="272" t="s">
        <v>932</v>
      </c>
      <c r="D241" s="272" t="s">
        <v>481</v>
      </c>
      <c r="E241" s="273" t="s">
        <v>933</v>
      </c>
      <c r="F241" s="274" t="s">
        <v>934</v>
      </c>
      <c r="G241" s="275" t="s">
        <v>194</v>
      </c>
      <c r="H241" s="276">
        <v>300</v>
      </c>
      <c r="I241" s="277"/>
      <c r="J241" s="278">
        <f>ROUND(I241*H241,2)</f>
        <v>0</v>
      </c>
      <c r="K241" s="279"/>
      <c r="L241" s="280"/>
      <c r="M241" s="281" t="s">
        <v>1</v>
      </c>
      <c r="N241" s="282" t="s">
        <v>38</v>
      </c>
      <c r="O241" s="91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150</v>
      </c>
      <c r="AT241" s="223" t="s">
        <v>481</v>
      </c>
      <c r="AU241" s="223" t="s">
        <v>83</v>
      </c>
      <c r="AY241" s="17" t="s">
        <v>121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120</v>
      </c>
      <c r="BM241" s="223" t="s">
        <v>935</v>
      </c>
    </row>
    <row r="242" s="2" customFormat="1" ht="16.5" customHeight="1">
      <c r="A242" s="38"/>
      <c r="B242" s="39"/>
      <c r="C242" s="272" t="s">
        <v>936</v>
      </c>
      <c r="D242" s="272" t="s">
        <v>481</v>
      </c>
      <c r="E242" s="273" t="s">
        <v>937</v>
      </c>
      <c r="F242" s="274" t="s">
        <v>938</v>
      </c>
      <c r="G242" s="275" t="s">
        <v>930</v>
      </c>
      <c r="H242" s="276">
        <v>50</v>
      </c>
      <c r="I242" s="277"/>
      <c r="J242" s="278">
        <f>ROUND(I242*H242,2)</f>
        <v>0</v>
      </c>
      <c r="K242" s="279"/>
      <c r="L242" s="280"/>
      <c r="M242" s="281" t="s">
        <v>1</v>
      </c>
      <c r="N242" s="282" t="s">
        <v>38</v>
      </c>
      <c r="O242" s="91"/>
      <c r="P242" s="221">
        <f>O242*H242</f>
        <v>0</v>
      </c>
      <c r="Q242" s="221">
        <v>0</v>
      </c>
      <c r="R242" s="221">
        <f>Q242*H242</f>
        <v>0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150</v>
      </c>
      <c r="AT242" s="223" t="s">
        <v>481</v>
      </c>
      <c r="AU242" s="223" t="s">
        <v>83</v>
      </c>
      <c r="AY242" s="17" t="s">
        <v>121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120</v>
      </c>
      <c r="BM242" s="223" t="s">
        <v>939</v>
      </c>
    </row>
    <row r="243" s="11" customFormat="1" ht="22.8" customHeight="1">
      <c r="A243" s="11"/>
      <c r="B243" s="197"/>
      <c r="C243" s="198"/>
      <c r="D243" s="199" t="s">
        <v>72</v>
      </c>
      <c r="E243" s="236" t="s">
        <v>252</v>
      </c>
      <c r="F243" s="236" t="s">
        <v>940</v>
      </c>
      <c r="G243" s="198"/>
      <c r="H243" s="198"/>
      <c r="I243" s="201"/>
      <c r="J243" s="237">
        <f>BK243</f>
        <v>0</v>
      </c>
      <c r="K243" s="198"/>
      <c r="L243" s="203"/>
      <c r="M243" s="204"/>
      <c r="N243" s="205"/>
      <c r="O243" s="205"/>
      <c r="P243" s="206">
        <f>SUM(P244:P251)</f>
        <v>0</v>
      </c>
      <c r="Q243" s="205"/>
      <c r="R243" s="206">
        <f>SUM(R244:R251)</f>
        <v>0.054036000000000001</v>
      </c>
      <c r="S243" s="205"/>
      <c r="T243" s="207">
        <f>SUM(T244:T251)</f>
        <v>0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R243" s="208" t="s">
        <v>81</v>
      </c>
      <c r="AT243" s="209" t="s">
        <v>72</v>
      </c>
      <c r="AU243" s="209" t="s">
        <v>81</v>
      </c>
      <c r="AY243" s="208" t="s">
        <v>121</v>
      </c>
      <c r="BK243" s="210">
        <f>SUM(BK244:BK251)</f>
        <v>0</v>
      </c>
    </row>
    <row r="244" s="2" customFormat="1" ht="24.15" customHeight="1">
      <c r="A244" s="38"/>
      <c r="B244" s="39"/>
      <c r="C244" s="211" t="s">
        <v>941</v>
      </c>
      <c r="D244" s="211" t="s">
        <v>122</v>
      </c>
      <c r="E244" s="212" t="s">
        <v>942</v>
      </c>
      <c r="F244" s="213" t="s">
        <v>943</v>
      </c>
      <c r="G244" s="214" t="s">
        <v>180</v>
      </c>
      <c r="H244" s="215">
        <v>3602</v>
      </c>
      <c r="I244" s="216"/>
      <c r="J244" s="217">
        <f>ROUND(I244*H244,2)</f>
        <v>0</v>
      </c>
      <c r="K244" s="218"/>
      <c r="L244" s="44"/>
      <c r="M244" s="219" t="s">
        <v>1</v>
      </c>
      <c r="N244" s="220" t="s">
        <v>38</v>
      </c>
      <c r="O244" s="91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120</v>
      </c>
      <c r="AT244" s="223" t="s">
        <v>122</v>
      </c>
      <c r="AU244" s="223" t="s">
        <v>83</v>
      </c>
      <c r="AY244" s="17" t="s">
        <v>121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120</v>
      </c>
      <c r="BM244" s="223" t="s">
        <v>944</v>
      </c>
    </row>
    <row r="245" s="13" customFormat="1">
      <c r="A245" s="13"/>
      <c r="B245" s="238"/>
      <c r="C245" s="239"/>
      <c r="D245" s="240" t="s">
        <v>186</v>
      </c>
      <c r="E245" s="241" t="s">
        <v>1</v>
      </c>
      <c r="F245" s="242" t="s">
        <v>945</v>
      </c>
      <c r="G245" s="239"/>
      <c r="H245" s="243">
        <v>3602</v>
      </c>
      <c r="I245" s="244"/>
      <c r="J245" s="239"/>
      <c r="K245" s="239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186</v>
      </c>
      <c r="AU245" s="249" t="s">
        <v>83</v>
      </c>
      <c r="AV245" s="13" t="s">
        <v>83</v>
      </c>
      <c r="AW245" s="13" t="s">
        <v>30</v>
      </c>
      <c r="AX245" s="13" t="s">
        <v>81</v>
      </c>
      <c r="AY245" s="249" t="s">
        <v>121</v>
      </c>
    </row>
    <row r="246" s="2" customFormat="1" ht="24.15" customHeight="1">
      <c r="A246" s="38"/>
      <c r="B246" s="39"/>
      <c r="C246" s="211" t="s">
        <v>946</v>
      </c>
      <c r="D246" s="211" t="s">
        <v>122</v>
      </c>
      <c r="E246" s="212" t="s">
        <v>947</v>
      </c>
      <c r="F246" s="213" t="s">
        <v>948</v>
      </c>
      <c r="G246" s="214" t="s">
        <v>180</v>
      </c>
      <c r="H246" s="215">
        <v>1801.2000000000001</v>
      </c>
      <c r="I246" s="216"/>
      <c r="J246" s="217">
        <f>ROUND(I246*H246,2)</f>
        <v>0</v>
      </c>
      <c r="K246" s="218"/>
      <c r="L246" s="44"/>
      <c r="M246" s="219" t="s">
        <v>1</v>
      </c>
      <c r="N246" s="220" t="s">
        <v>38</v>
      </c>
      <c r="O246" s="91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120</v>
      </c>
      <c r="AT246" s="223" t="s">
        <v>122</v>
      </c>
      <c r="AU246" s="223" t="s">
        <v>83</v>
      </c>
      <c r="AY246" s="17" t="s">
        <v>121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120</v>
      </c>
      <c r="BM246" s="223" t="s">
        <v>949</v>
      </c>
    </row>
    <row r="247" s="13" customFormat="1">
      <c r="A247" s="13"/>
      <c r="B247" s="238"/>
      <c r="C247" s="239"/>
      <c r="D247" s="240" t="s">
        <v>186</v>
      </c>
      <c r="E247" s="241" t="s">
        <v>1</v>
      </c>
      <c r="F247" s="242" t="s">
        <v>730</v>
      </c>
      <c r="G247" s="239"/>
      <c r="H247" s="243">
        <v>1801.2000000000001</v>
      </c>
      <c r="I247" s="244"/>
      <c r="J247" s="239"/>
      <c r="K247" s="239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186</v>
      </c>
      <c r="AU247" s="249" t="s">
        <v>83</v>
      </c>
      <c r="AV247" s="13" t="s">
        <v>83</v>
      </c>
      <c r="AW247" s="13" t="s">
        <v>30</v>
      </c>
      <c r="AX247" s="13" t="s">
        <v>81</v>
      </c>
      <c r="AY247" s="249" t="s">
        <v>121</v>
      </c>
    </row>
    <row r="248" s="2" customFormat="1" ht="16.5" customHeight="1">
      <c r="A248" s="38"/>
      <c r="B248" s="39"/>
      <c r="C248" s="272" t="s">
        <v>950</v>
      </c>
      <c r="D248" s="272" t="s">
        <v>481</v>
      </c>
      <c r="E248" s="273" t="s">
        <v>951</v>
      </c>
      <c r="F248" s="274" t="s">
        <v>952</v>
      </c>
      <c r="G248" s="275" t="s">
        <v>677</v>
      </c>
      <c r="H248" s="276">
        <v>54.036000000000001</v>
      </c>
      <c r="I248" s="277"/>
      <c r="J248" s="278">
        <f>ROUND(I248*H248,2)</f>
        <v>0</v>
      </c>
      <c r="K248" s="279"/>
      <c r="L248" s="280"/>
      <c r="M248" s="281" t="s">
        <v>1</v>
      </c>
      <c r="N248" s="282" t="s">
        <v>38</v>
      </c>
      <c r="O248" s="91"/>
      <c r="P248" s="221">
        <f>O248*H248</f>
        <v>0</v>
      </c>
      <c r="Q248" s="221">
        <v>0.001</v>
      </c>
      <c r="R248" s="221">
        <f>Q248*H248</f>
        <v>0.054036000000000001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150</v>
      </c>
      <c r="AT248" s="223" t="s">
        <v>481</v>
      </c>
      <c r="AU248" s="223" t="s">
        <v>83</v>
      </c>
      <c r="AY248" s="17" t="s">
        <v>121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120</v>
      </c>
      <c r="BM248" s="223" t="s">
        <v>953</v>
      </c>
    </row>
    <row r="249" s="13" customFormat="1">
      <c r="A249" s="13"/>
      <c r="B249" s="238"/>
      <c r="C249" s="239"/>
      <c r="D249" s="240" t="s">
        <v>186</v>
      </c>
      <c r="E249" s="241" t="s">
        <v>1</v>
      </c>
      <c r="F249" s="242" t="s">
        <v>954</v>
      </c>
      <c r="G249" s="239"/>
      <c r="H249" s="243">
        <v>54.036000000000001</v>
      </c>
      <c r="I249" s="244"/>
      <c r="J249" s="239"/>
      <c r="K249" s="239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186</v>
      </c>
      <c r="AU249" s="249" t="s">
        <v>83</v>
      </c>
      <c r="AV249" s="13" t="s">
        <v>83</v>
      </c>
      <c r="AW249" s="13" t="s">
        <v>30</v>
      </c>
      <c r="AX249" s="13" t="s">
        <v>81</v>
      </c>
      <c r="AY249" s="249" t="s">
        <v>121</v>
      </c>
    </row>
    <row r="250" s="2" customFormat="1" ht="21.75" customHeight="1">
      <c r="A250" s="38"/>
      <c r="B250" s="39"/>
      <c r="C250" s="211" t="s">
        <v>955</v>
      </c>
      <c r="D250" s="211" t="s">
        <v>122</v>
      </c>
      <c r="E250" s="212" t="s">
        <v>956</v>
      </c>
      <c r="F250" s="213" t="s">
        <v>957</v>
      </c>
      <c r="G250" s="214" t="s">
        <v>180</v>
      </c>
      <c r="H250" s="215">
        <v>1801.2000000000001</v>
      </c>
      <c r="I250" s="216"/>
      <c r="J250" s="217">
        <f>ROUND(I250*H250,2)</f>
        <v>0</v>
      </c>
      <c r="K250" s="218"/>
      <c r="L250" s="44"/>
      <c r="M250" s="219" t="s">
        <v>1</v>
      </c>
      <c r="N250" s="220" t="s">
        <v>38</v>
      </c>
      <c r="O250" s="91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120</v>
      </c>
      <c r="AT250" s="223" t="s">
        <v>122</v>
      </c>
      <c r="AU250" s="223" t="s">
        <v>83</v>
      </c>
      <c r="AY250" s="17" t="s">
        <v>121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81</v>
      </c>
      <c r="BK250" s="224">
        <f>ROUND(I250*H250,2)</f>
        <v>0</v>
      </c>
      <c r="BL250" s="17" t="s">
        <v>120</v>
      </c>
      <c r="BM250" s="223" t="s">
        <v>958</v>
      </c>
    </row>
    <row r="251" s="2" customFormat="1" ht="16.5" customHeight="1">
      <c r="A251" s="38"/>
      <c r="B251" s="39"/>
      <c r="C251" s="211" t="s">
        <v>959</v>
      </c>
      <c r="D251" s="211" t="s">
        <v>122</v>
      </c>
      <c r="E251" s="212" t="s">
        <v>960</v>
      </c>
      <c r="F251" s="213" t="s">
        <v>961</v>
      </c>
      <c r="G251" s="214" t="s">
        <v>180</v>
      </c>
      <c r="H251" s="215">
        <v>1801.2000000000001</v>
      </c>
      <c r="I251" s="216"/>
      <c r="J251" s="217">
        <f>ROUND(I251*H251,2)</f>
        <v>0</v>
      </c>
      <c r="K251" s="218"/>
      <c r="L251" s="44"/>
      <c r="M251" s="219" t="s">
        <v>1</v>
      </c>
      <c r="N251" s="220" t="s">
        <v>38</v>
      </c>
      <c r="O251" s="91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120</v>
      </c>
      <c r="AT251" s="223" t="s">
        <v>122</v>
      </c>
      <c r="AU251" s="223" t="s">
        <v>83</v>
      </c>
      <c r="AY251" s="17" t="s">
        <v>121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120</v>
      </c>
      <c r="BM251" s="223" t="s">
        <v>962</v>
      </c>
    </row>
    <row r="252" s="11" customFormat="1" ht="22.8" customHeight="1">
      <c r="A252" s="11"/>
      <c r="B252" s="197"/>
      <c r="C252" s="198"/>
      <c r="D252" s="199" t="s">
        <v>72</v>
      </c>
      <c r="E252" s="236" t="s">
        <v>256</v>
      </c>
      <c r="F252" s="236" t="s">
        <v>963</v>
      </c>
      <c r="G252" s="198"/>
      <c r="H252" s="198"/>
      <c r="I252" s="201"/>
      <c r="J252" s="237">
        <f>BK252</f>
        <v>0</v>
      </c>
      <c r="K252" s="198"/>
      <c r="L252" s="203"/>
      <c r="M252" s="204"/>
      <c r="N252" s="205"/>
      <c r="O252" s="205"/>
      <c r="P252" s="206">
        <f>SUM(P253:P260)</f>
        <v>0</v>
      </c>
      <c r="Q252" s="205"/>
      <c r="R252" s="206">
        <f>SUM(R253:R260)</f>
        <v>0.018012</v>
      </c>
      <c r="S252" s="205"/>
      <c r="T252" s="207">
        <f>SUM(T253:T260)</f>
        <v>0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R252" s="208" t="s">
        <v>81</v>
      </c>
      <c r="AT252" s="209" t="s">
        <v>72</v>
      </c>
      <c r="AU252" s="209" t="s">
        <v>81</v>
      </c>
      <c r="AY252" s="208" t="s">
        <v>121</v>
      </c>
      <c r="BK252" s="210">
        <f>SUM(BK253:BK260)</f>
        <v>0</v>
      </c>
    </row>
    <row r="253" s="2" customFormat="1" ht="24.15" customHeight="1">
      <c r="A253" s="38"/>
      <c r="B253" s="39"/>
      <c r="C253" s="211" t="s">
        <v>964</v>
      </c>
      <c r="D253" s="211" t="s">
        <v>122</v>
      </c>
      <c r="E253" s="212" t="s">
        <v>942</v>
      </c>
      <c r="F253" s="213" t="s">
        <v>943</v>
      </c>
      <c r="G253" s="214" t="s">
        <v>180</v>
      </c>
      <c r="H253" s="215">
        <v>2400</v>
      </c>
      <c r="I253" s="216"/>
      <c r="J253" s="217">
        <f>ROUND(I253*H253,2)</f>
        <v>0</v>
      </c>
      <c r="K253" s="218"/>
      <c r="L253" s="44"/>
      <c r="M253" s="219" t="s">
        <v>1</v>
      </c>
      <c r="N253" s="220" t="s">
        <v>38</v>
      </c>
      <c r="O253" s="91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120</v>
      </c>
      <c r="AT253" s="223" t="s">
        <v>122</v>
      </c>
      <c r="AU253" s="223" t="s">
        <v>83</v>
      </c>
      <c r="AY253" s="17" t="s">
        <v>121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81</v>
      </c>
      <c r="BK253" s="224">
        <f>ROUND(I253*H253,2)</f>
        <v>0</v>
      </c>
      <c r="BL253" s="17" t="s">
        <v>120</v>
      </c>
      <c r="BM253" s="223" t="s">
        <v>965</v>
      </c>
    </row>
    <row r="254" s="13" customFormat="1">
      <c r="A254" s="13"/>
      <c r="B254" s="238"/>
      <c r="C254" s="239"/>
      <c r="D254" s="240" t="s">
        <v>186</v>
      </c>
      <c r="E254" s="241" t="s">
        <v>1</v>
      </c>
      <c r="F254" s="242" t="s">
        <v>966</v>
      </c>
      <c r="G254" s="239"/>
      <c r="H254" s="243">
        <v>2400</v>
      </c>
      <c r="I254" s="244"/>
      <c r="J254" s="239"/>
      <c r="K254" s="239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186</v>
      </c>
      <c r="AU254" s="249" t="s">
        <v>83</v>
      </c>
      <c r="AV254" s="13" t="s">
        <v>83</v>
      </c>
      <c r="AW254" s="13" t="s">
        <v>30</v>
      </c>
      <c r="AX254" s="13" t="s">
        <v>81</v>
      </c>
      <c r="AY254" s="249" t="s">
        <v>121</v>
      </c>
    </row>
    <row r="255" s="2" customFormat="1" ht="24.15" customHeight="1">
      <c r="A255" s="38"/>
      <c r="B255" s="39"/>
      <c r="C255" s="211" t="s">
        <v>967</v>
      </c>
      <c r="D255" s="211" t="s">
        <v>122</v>
      </c>
      <c r="E255" s="212" t="s">
        <v>947</v>
      </c>
      <c r="F255" s="213" t="s">
        <v>948</v>
      </c>
      <c r="G255" s="214" t="s">
        <v>180</v>
      </c>
      <c r="H255" s="215">
        <v>1200.8</v>
      </c>
      <c r="I255" s="216"/>
      <c r="J255" s="217">
        <f>ROUND(I255*H255,2)</f>
        <v>0</v>
      </c>
      <c r="K255" s="218"/>
      <c r="L255" s="44"/>
      <c r="M255" s="219" t="s">
        <v>1</v>
      </c>
      <c r="N255" s="220" t="s">
        <v>38</v>
      </c>
      <c r="O255" s="91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120</v>
      </c>
      <c r="AT255" s="223" t="s">
        <v>122</v>
      </c>
      <c r="AU255" s="223" t="s">
        <v>83</v>
      </c>
      <c r="AY255" s="17" t="s">
        <v>121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120</v>
      </c>
      <c r="BM255" s="223" t="s">
        <v>968</v>
      </c>
    </row>
    <row r="256" s="13" customFormat="1">
      <c r="A256" s="13"/>
      <c r="B256" s="238"/>
      <c r="C256" s="239"/>
      <c r="D256" s="240" t="s">
        <v>186</v>
      </c>
      <c r="E256" s="241" t="s">
        <v>1</v>
      </c>
      <c r="F256" s="242" t="s">
        <v>969</v>
      </c>
      <c r="G256" s="239"/>
      <c r="H256" s="243">
        <v>1200.8</v>
      </c>
      <c r="I256" s="244"/>
      <c r="J256" s="239"/>
      <c r="K256" s="239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186</v>
      </c>
      <c r="AU256" s="249" t="s">
        <v>83</v>
      </c>
      <c r="AV256" s="13" t="s">
        <v>83</v>
      </c>
      <c r="AW256" s="13" t="s">
        <v>30</v>
      </c>
      <c r="AX256" s="13" t="s">
        <v>81</v>
      </c>
      <c r="AY256" s="249" t="s">
        <v>121</v>
      </c>
    </row>
    <row r="257" s="2" customFormat="1" ht="16.5" customHeight="1">
      <c r="A257" s="38"/>
      <c r="B257" s="39"/>
      <c r="C257" s="272" t="s">
        <v>970</v>
      </c>
      <c r="D257" s="272" t="s">
        <v>481</v>
      </c>
      <c r="E257" s="273" t="s">
        <v>951</v>
      </c>
      <c r="F257" s="274" t="s">
        <v>952</v>
      </c>
      <c r="G257" s="275" t="s">
        <v>677</v>
      </c>
      <c r="H257" s="276">
        <v>18.012</v>
      </c>
      <c r="I257" s="277"/>
      <c r="J257" s="278">
        <f>ROUND(I257*H257,2)</f>
        <v>0</v>
      </c>
      <c r="K257" s="279"/>
      <c r="L257" s="280"/>
      <c r="M257" s="281" t="s">
        <v>1</v>
      </c>
      <c r="N257" s="282" t="s">
        <v>38</v>
      </c>
      <c r="O257" s="91"/>
      <c r="P257" s="221">
        <f>O257*H257</f>
        <v>0</v>
      </c>
      <c r="Q257" s="221">
        <v>0.001</v>
      </c>
      <c r="R257" s="221">
        <f>Q257*H257</f>
        <v>0.018012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150</v>
      </c>
      <c r="AT257" s="223" t="s">
        <v>481</v>
      </c>
      <c r="AU257" s="223" t="s">
        <v>83</v>
      </c>
      <c r="AY257" s="17" t="s">
        <v>121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120</v>
      </c>
      <c r="BM257" s="223" t="s">
        <v>971</v>
      </c>
    </row>
    <row r="258" s="13" customFormat="1">
      <c r="A258" s="13"/>
      <c r="B258" s="238"/>
      <c r="C258" s="239"/>
      <c r="D258" s="240" t="s">
        <v>186</v>
      </c>
      <c r="E258" s="241" t="s">
        <v>1</v>
      </c>
      <c r="F258" s="242" t="s">
        <v>972</v>
      </c>
      <c r="G258" s="239"/>
      <c r="H258" s="243">
        <v>18.012</v>
      </c>
      <c r="I258" s="244"/>
      <c r="J258" s="239"/>
      <c r="K258" s="239"/>
      <c r="L258" s="245"/>
      <c r="M258" s="246"/>
      <c r="N258" s="247"/>
      <c r="O258" s="247"/>
      <c r="P258" s="247"/>
      <c r="Q258" s="247"/>
      <c r="R258" s="247"/>
      <c r="S258" s="247"/>
      <c r="T258" s="24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186</v>
      </c>
      <c r="AU258" s="249" t="s">
        <v>83</v>
      </c>
      <c r="AV258" s="13" t="s">
        <v>83</v>
      </c>
      <c r="AW258" s="13" t="s">
        <v>30</v>
      </c>
      <c r="AX258" s="13" t="s">
        <v>81</v>
      </c>
      <c r="AY258" s="249" t="s">
        <v>121</v>
      </c>
    </row>
    <row r="259" s="2" customFormat="1" ht="21.75" customHeight="1">
      <c r="A259" s="38"/>
      <c r="B259" s="39"/>
      <c r="C259" s="211" t="s">
        <v>973</v>
      </c>
      <c r="D259" s="211" t="s">
        <v>122</v>
      </c>
      <c r="E259" s="212" t="s">
        <v>956</v>
      </c>
      <c r="F259" s="213" t="s">
        <v>957</v>
      </c>
      <c r="G259" s="214" t="s">
        <v>180</v>
      </c>
      <c r="H259" s="215">
        <v>1200.8</v>
      </c>
      <c r="I259" s="216"/>
      <c r="J259" s="217">
        <f>ROUND(I259*H259,2)</f>
        <v>0</v>
      </c>
      <c r="K259" s="218"/>
      <c r="L259" s="44"/>
      <c r="M259" s="219" t="s">
        <v>1</v>
      </c>
      <c r="N259" s="220" t="s">
        <v>38</v>
      </c>
      <c r="O259" s="91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120</v>
      </c>
      <c r="AT259" s="223" t="s">
        <v>122</v>
      </c>
      <c r="AU259" s="223" t="s">
        <v>83</v>
      </c>
      <c r="AY259" s="17" t="s">
        <v>121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120</v>
      </c>
      <c r="BM259" s="223" t="s">
        <v>974</v>
      </c>
    </row>
    <row r="260" s="2" customFormat="1" ht="16.5" customHeight="1">
      <c r="A260" s="38"/>
      <c r="B260" s="39"/>
      <c r="C260" s="211" t="s">
        <v>975</v>
      </c>
      <c r="D260" s="211" t="s">
        <v>122</v>
      </c>
      <c r="E260" s="212" t="s">
        <v>976</v>
      </c>
      <c r="F260" s="213" t="s">
        <v>977</v>
      </c>
      <c r="G260" s="214" t="s">
        <v>180</v>
      </c>
      <c r="H260" s="215">
        <v>1200.8</v>
      </c>
      <c r="I260" s="216"/>
      <c r="J260" s="217">
        <f>ROUND(I260*H260,2)</f>
        <v>0</v>
      </c>
      <c r="K260" s="218"/>
      <c r="L260" s="44"/>
      <c r="M260" s="219" t="s">
        <v>1</v>
      </c>
      <c r="N260" s="220" t="s">
        <v>38</v>
      </c>
      <c r="O260" s="91"/>
      <c r="P260" s="221">
        <f>O260*H260</f>
        <v>0</v>
      </c>
      <c r="Q260" s="221">
        <v>0</v>
      </c>
      <c r="R260" s="221">
        <f>Q260*H260</f>
        <v>0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120</v>
      </c>
      <c r="AT260" s="223" t="s">
        <v>122</v>
      </c>
      <c r="AU260" s="223" t="s">
        <v>83</v>
      </c>
      <c r="AY260" s="17" t="s">
        <v>121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120</v>
      </c>
      <c r="BM260" s="223" t="s">
        <v>978</v>
      </c>
    </row>
    <row r="261" s="11" customFormat="1" ht="22.8" customHeight="1">
      <c r="A261" s="11"/>
      <c r="B261" s="197"/>
      <c r="C261" s="198"/>
      <c r="D261" s="199" t="s">
        <v>72</v>
      </c>
      <c r="E261" s="236" t="s">
        <v>979</v>
      </c>
      <c r="F261" s="236" t="s">
        <v>980</v>
      </c>
      <c r="G261" s="198"/>
      <c r="H261" s="198"/>
      <c r="I261" s="201"/>
      <c r="J261" s="237">
        <f>BK261</f>
        <v>0</v>
      </c>
      <c r="K261" s="198"/>
      <c r="L261" s="203"/>
      <c r="M261" s="204"/>
      <c r="N261" s="205"/>
      <c r="O261" s="205"/>
      <c r="P261" s="206">
        <f>P262</f>
        <v>0</v>
      </c>
      <c r="Q261" s="205"/>
      <c r="R261" s="206">
        <f>R262</f>
        <v>0</v>
      </c>
      <c r="S261" s="205"/>
      <c r="T261" s="207">
        <f>T262</f>
        <v>0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R261" s="208" t="s">
        <v>81</v>
      </c>
      <c r="AT261" s="209" t="s">
        <v>72</v>
      </c>
      <c r="AU261" s="209" t="s">
        <v>81</v>
      </c>
      <c r="AY261" s="208" t="s">
        <v>121</v>
      </c>
      <c r="BK261" s="210">
        <f>BK262</f>
        <v>0</v>
      </c>
    </row>
    <row r="262" s="2" customFormat="1" ht="24.15" customHeight="1">
      <c r="A262" s="38"/>
      <c r="B262" s="39"/>
      <c r="C262" s="211" t="s">
        <v>981</v>
      </c>
      <c r="D262" s="211" t="s">
        <v>122</v>
      </c>
      <c r="E262" s="212" t="s">
        <v>982</v>
      </c>
      <c r="F262" s="213" t="s">
        <v>983</v>
      </c>
      <c r="G262" s="214" t="s">
        <v>180</v>
      </c>
      <c r="H262" s="215">
        <v>3800</v>
      </c>
      <c r="I262" s="216"/>
      <c r="J262" s="217">
        <f>ROUND(I262*H262,2)</f>
        <v>0</v>
      </c>
      <c r="K262" s="218"/>
      <c r="L262" s="44"/>
      <c r="M262" s="219" t="s">
        <v>1</v>
      </c>
      <c r="N262" s="220" t="s">
        <v>38</v>
      </c>
      <c r="O262" s="91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120</v>
      </c>
      <c r="AT262" s="223" t="s">
        <v>122</v>
      </c>
      <c r="AU262" s="223" t="s">
        <v>83</v>
      </c>
      <c r="AY262" s="17" t="s">
        <v>121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81</v>
      </c>
      <c r="BK262" s="224">
        <f>ROUND(I262*H262,2)</f>
        <v>0</v>
      </c>
      <c r="BL262" s="17" t="s">
        <v>120</v>
      </c>
      <c r="BM262" s="223" t="s">
        <v>308</v>
      </c>
    </row>
    <row r="263" s="11" customFormat="1" ht="22.8" customHeight="1">
      <c r="A263" s="11"/>
      <c r="B263" s="197"/>
      <c r="C263" s="198"/>
      <c r="D263" s="199" t="s">
        <v>72</v>
      </c>
      <c r="E263" s="236" t="s">
        <v>328</v>
      </c>
      <c r="F263" s="236" t="s">
        <v>329</v>
      </c>
      <c r="G263" s="198"/>
      <c r="H263" s="198"/>
      <c r="I263" s="201"/>
      <c r="J263" s="237">
        <f>BK263</f>
        <v>0</v>
      </c>
      <c r="K263" s="198"/>
      <c r="L263" s="203"/>
      <c r="M263" s="204"/>
      <c r="N263" s="205"/>
      <c r="O263" s="205"/>
      <c r="P263" s="206">
        <f>P264</f>
        <v>0</v>
      </c>
      <c r="Q263" s="205"/>
      <c r="R263" s="206">
        <f>R264</f>
        <v>0</v>
      </c>
      <c r="S263" s="205"/>
      <c r="T263" s="207">
        <f>T264</f>
        <v>0</v>
      </c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R263" s="208" t="s">
        <v>81</v>
      </c>
      <c r="AT263" s="209" t="s">
        <v>72</v>
      </c>
      <c r="AU263" s="209" t="s">
        <v>81</v>
      </c>
      <c r="AY263" s="208" t="s">
        <v>121</v>
      </c>
      <c r="BK263" s="210">
        <f>BK264</f>
        <v>0</v>
      </c>
    </row>
    <row r="264" s="2" customFormat="1" ht="24.15" customHeight="1">
      <c r="A264" s="38"/>
      <c r="B264" s="39"/>
      <c r="C264" s="211" t="s">
        <v>984</v>
      </c>
      <c r="D264" s="211" t="s">
        <v>122</v>
      </c>
      <c r="E264" s="212" t="s">
        <v>985</v>
      </c>
      <c r="F264" s="213" t="s">
        <v>986</v>
      </c>
      <c r="G264" s="214" t="s">
        <v>333</v>
      </c>
      <c r="H264" s="215">
        <v>2.8500000000000001</v>
      </c>
      <c r="I264" s="216"/>
      <c r="J264" s="217">
        <f>ROUND(I264*H264,2)</f>
        <v>0</v>
      </c>
      <c r="K264" s="218"/>
      <c r="L264" s="44"/>
      <c r="M264" s="219" t="s">
        <v>1</v>
      </c>
      <c r="N264" s="220" t="s">
        <v>38</v>
      </c>
      <c r="O264" s="91"/>
      <c r="P264" s="221">
        <f>O264*H264</f>
        <v>0</v>
      </c>
      <c r="Q264" s="221">
        <v>0</v>
      </c>
      <c r="R264" s="221">
        <f>Q264*H264</f>
        <v>0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120</v>
      </c>
      <c r="AT264" s="223" t="s">
        <v>122</v>
      </c>
      <c r="AU264" s="223" t="s">
        <v>83</v>
      </c>
      <c r="AY264" s="17" t="s">
        <v>121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81</v>
      </c>
      <c r="BK264" s="224">
        <f>ROUND(I264*H264,2)</f>
        <v>0</v>
      </c>
      <c r="BL264" s="17" t="s">
        <v>120</v>
      </c>
      <c r="BM264" s="223" t="s">
        <v>338</v>
      </c>
    </row>
    <row r="265" s="11" customFormat="1" ht="22.8" customHeight="1">
      <c r="A265" s="11"/>
      <c r="B265" s="197"/>
      <c r="C265" s="198"/>
      <c r="D265" s="199" t="s">
        <v>72</v>
      </c>
      <c r="E265" s="236" t="s">
        <v>381</v>
      </c>
      <c r="F265" s="236" t="s">
        <v>382</v>
      </c>
      <c r="G265" s="198"/>
      <c r="H265" s="198"/>
      <c r="I265" s="201"/>
      <c r="J265" s="237">
        <f>BK265</f>
        <v>0</v>
      </c>
      <c r="K265" s="198"/>
      <c r="L265" s="203"/>
      <c r="M265" s="204"/>
      <c r="N265" s="205"/>
      <c r="O265" s="205"/>
      <c r="P265" s="206">
        <f>P266</f>
        <v>0</v>
      </c>
      <c r="Q265" s="205"/>
      <c r="R265" s="206">
        <f>R266</f>
        <v>0</v>
      </c>
      <c r="S265" s="205"/>
      <c r="T265" s="207">
        <f>T266</f>
        <v>0</v>
      </c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R265" s="208" t="s">
        <v>81</v>
      </c>
      <c r="AT265" s="209" t="s">
        <v>72</v>
      </c>
      <c r="AU265" s="209" t="s">
        <v>81</v>
      </c>
      <c r="AY265" s="208" t="s">
        <v>121</v>
      </c>
      <c r="BK265" s="210">
        <f>BK266</f>
        <v>0</v>
      </c>
    </row>
    <row r="266" s="2" customFormat="1" ht="24.15" customHeight="1">
      <c r="A266" s="38"/>
      <c r="B266" s="39"/>
      <c r="C266" s="211" t="s">
        <v>987</v>
      </c>
      <c r="D266" s="211" t="s">
        <v>122</v>
      </c>
      <c r="E266" s="212" t="s">
        <v>384</v>
      </c>
      <c r="F266" s="213" t="s">
        <v>385</v>
      </c>
      <c r="G266" s="214" t="s">
        <v>333</v>
      </c>
      <c r="H266" s="215">
        <v>24.73</v>
      </c>
      <c r="I266" s="216"/>
      <c r="J266" s="217">
        <f>ROUND(I266*H266,2)</f>
        <v>0</v>
      </c>
      <c r="K266" s="218"/>
      <c r="L266" s="44"/>
      <c r="M266" s="219" t="s">
        <v>1</v>
      </c>
      <c r="N266" s="220" t="s">
        <v>38</v>
      </c>
      <c r="O266" s="91"/>
      <c r="P266" s="221">
        <f>O266*H266</f>
        <v>0</v>
      </c>
      <c r="Q266" s="221">
        <v>0</v>
      </c>
      <c r="R266" s="221">
        <f>Q266*H266</f>
        <v>0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120</v>
      </c>
      <c r="AT266" s="223" t="s">
        <v>122</v>
      </c>
      <c r="AU266" s="223" t="s">
        <v>83</v>
      </c>
      <c r="AY266" s="17" t="s">
        <v>121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81</v>
      </c>
      <c r="BK266" s="224">
        <f>ROUND(I266*H266,2)</f>
        <v>0</v>
      </c>
      <c r="BL266" s="17" t="s">
        <v>120</v>
      </c>
      <c r="BM266" s="223" t="s">
        <v>386</v>
      </c>
    </row>
    <row r="267" s="11" customFormat="1" ht="25.92" customHeight="1">
      <c r="A267" s="11"/>
      <c r="B267" s="197"/>
      <c r="C267" s="198"/>
      <c r="D267" s="199" t="s">
        <v>72</v>
      </c>
      <c r="E267" s="200" t="s">
        <v>387</v>
      </c>
      <c r="F267" s="200" t="s">
        <v>388</v>
      </c>
      <c r="G267" s="198"/>
      <c r="H267" s="198"/>
      <c r="I267" s="201"/>
      <c r="J267" s="202">
        <f>BK267</f>
        <v>0</v>
      </c>
      <c r="K267" s="198"/>
      <c r="L267" s="203"/>
      <c r="M267" s="204"/>
      <c r="N267" s="205"/>
      <c r="O267" s="205"/>
      <c r="P267" s="206">
        <f>P268</f>
        <v>0</v>
      </c>
      <c r="Q267" s="205"/>
      <c r="R267" s="206">
        <f>R268</f>
        <v>0</v>
      </c>
      <c r="S267" s="205"/>
      <c r="T267" s="207">
        <f>T268</f>
        <v>0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R267" s="208" t="s">
        <v>83</v>
      </c>
      <c r="AT267" s="209" t="s">
        <v>72</v>
      </c>
      <c r="AU267" s="209" t="s">
        <v>73</v>
      </c>
      <c r="AY267" s="208" t="s">
        <v>121</v>
      </c>
      <c r="BK267" s="210">
        <f>BK268</f>
        <v>0</v>
      </c>
    </row>
    <row r="268" s="11" customFormat="1" ht="22.8" customHeight="1">
      <c r="A268" s="11"/>
      <c r="B268" s="197"/>
      <c r="C268" s="198"/>
      <c r="D268" s="199" t="s">
        <v>72</v>
      </c>
      <c r="E268" s="236" t="s">
        <v>389</v>
      </c>
      <c r="F268" s="236" t="s">
        <v>390</v>
      </c>
      <c r="G268" s="198"/>
      <c r="H268" s="198"/>
      <c r="I268" s="201"/>
      <c r="J268" s="237">
        <f>BK268</f>
        <v>0</v>
      </c>
      <c r="K268" s="198"/>
      <c r="L268" s="203"/>
      <c r="M268" s="204"/>
      <c r="N268" s="205"/>
      <c r="O268" s="205"/>
      <c r="P268" s="206">
        <f>SUM(P269:P276)</f>
        <v>0</v>
      </c>
      <c r="Q268" s="205"/>
      <c r="R268" s="206">
        <f>SUM(R269:R276)</f>
        <v>0</v>
      </c>
      <c r="S268" s="205"/>
      <c r="T268" s="207">
        <f>SUM(T269:T276)</f>
        <v>0</v>
      </c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R268" s="208" t="s">
        <v>83</v>
      </c>
      <c r="AT268" s="209" t="s">
        <v>72</v>
      </c>
      <c r="AU268" s="209" t="s">
        <v>81</v>
      </c>
      <c r="AY268" s="208" t="s">
        <v>121</v>
      </c>
      <c r="BK268" s="210">
        <f>SUM(BK269:BK276)</f>
        <v>0</v>
      </c>
    </row>
    <row r="269" s="2" customFormat="1" ht="16.5" customHeight="1">
      <c r="A269" s="38"/>
      <c r="B269" s="39"/>
      <c r="C269" s="211" t="s">
        <v>988</v>
      </c>
      <c r="D269" s="211" t="s">
        <v>122</v>
      </c>
      <c r="E269" s="212" t="s">
        <v>989</v>
      </c>
      <c r="F269" s="213" t="s">
        <v>990</v>
      </c>
      <c r="G269" s="214" t="s">
        <v>125</v>
      </c>
      <c r="H269" s="215">
        <v>1</v>
      </c>
      <c r="I269" s="216"/>
      <c r="J269" s="217">
        <f>ROUND(I269*H269,2)</f>
        <v>0</v>
      </c>
      <c r="K269" s="218"/>
      <c r="L269" s="44"/>
      <c r="M269" s="219" t="s">
        <v>1</v>
      </c>
      <c r="N269" s="220" t="s">
        <v>38</v>
      </c>
      <c r="O269" s="91"/>
      <c r="P269" s="221">
        <f>O269*H269</f>
        <v>0</v>
      </c>
      <c r="Q269" s="221">
        <v>0</v>
      </c>
      <c r="R269" s="221">
        <f>Q269*H269</f>
        <v>0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252</v>
      </c>
      <c r="AT269" s="223" t="s">
        <v>122</v>
      </c>
      <c r="AU269" s="223" t="s">
        <v>83</v>
      </c>
      <c r="AY269" s="17" t="s">
        <v>121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81</v>
      </c>
      <c r="BK269" s="224">
        <f>ROUND(I269*H269,2)</f>
        <v>0</v>
      </c>
      <c r="BL269" s="17" t="s">
        <v>252</v>
      </c>
      <c r="BM269" s="223" t="s">
        <v>394</v>
      </c>
    </row>
    <row r="270" s="2" customFormat="1" ht="24.15" customHeight="1">
      <c r="A270" s="38"/>
      <c r="B270" s="39"/>
      <c r="C270" s="211" t="s">
        <v>991</v>
      </c>
      <c r="D270" s="211" t="s">
        <v>122</v>
      </c>
      <c r="E270" s="212" t="s">
        <v>992</v>
      </c>
      <c r="F270" s="213" t="s">
        <v>993</v>
      </c>
      <c r="G270" s="214" t="s">
        <v>194</v>
      </c>
      <c r="H270" s="215">
        <v>9</v>
      </c>
      <c r="I270" s="216"/>
      <c r="J270" s="217">
        <f>ROUND(I270*H270,2)</f>
        <v>0</v>
      </c>
      <c r="K270" s="218"/>
      <c r="L270" s="44"/>
      <c r="M270" s="219" t="s">
        <v>1</v>
      </c>
      <c r="N270" s="220" t="s">
        <v>38</v>
      </c>
      <c r="O270" s="91"/>
      <c r="P270" s="221">
        <f>O270*H270</f>
        <v>0</v>
      </c>
      <c r="Q270" s="221">
        <v>0</v>
      </c>
      <c r="R270" s="221">
        <f>Q270*H270</f>
        <v>0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252</v>
      </c>
      <c r="AT270" s="223" t="s">
        <v>122</v>
      </c>
      <c r="AU270" s="223" t="s">
        <v>83</v>
      </c>
      <c r="AY270" s="17" t="s">
        <v>121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81</v>
      </c>
      <c r="BK270" s="224">
        <f>ROUND(I270*H270,2)</f>
        <v>0</v>
      </c>
      <c r="BL270" s="17" t="s">
        <v>252</v>
      </c>
      <c r="BM270" s="223" t="s">
        <v>994</v>
      </c>
    </row>
    <row r="271" s="2" customFormat="1" ht="24.15" customHeight="1">
      <c r="A271" s="38"/>
      <c r="B271" s="39"/>
      <c r="C271" s="211" t="s">
        <v>995</v>
      </c>
      <c r="D271" s="211" t="s">
        <v>122</v>
      </c>
      <c r="E271" s="212" t="s">
        <v>996</v>
      </c>
      <c r="F271" s="213" t="s">
        <v>997</v>
      </c>
      <c r="G271" s="214" t="s">
        <v>194</v>
      </c>
      <c r="H271" s="215">
        <v>1</v>
      </c>
      <c r="I271" s="216"/>
      <c r="J271" s="217">
        <f>ROUND(I271*H271,2)</f>
        <v>0</v>
      </c>
      <c r="K271" s="218"/>
      <c r="L271" s="44"/>
      <c r="M271" s="219" t="s">
        <v>1</v>
      </c>
      <c r="N271" s="220" t="s">
        <v>38</v>
      </c>
      <c r="O271" s="91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252</v>
      </c>
      <c r="AT271" s="223" t="s">
        <v>122</v>
      </c>
      <c r="AU271" s="223" t="s">
        <v>83</v>
      </c>
      <c r="AY271" s="17" t="s">
        <v>121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252</v>
      </c>
      <c r="BM271" s="223" t="s">
        <v>998</v>
      </c>
    </row>
    <row r="272" s="2" customFormat="1" ht="16.5" customHeight="1">
      <c r="A272" s="38"/>
      <c r="B272" s="39"/>
      <c r="C272" s="211" t="s">
        <v>999</v>
      </c>
      <c r="D272" s="211" t="s">
        <v>122</v>
      </c>
      <c r="E272" s="212" t="s">
        <v>1000</v>
      </c>
      <c r="F272" s="213" t="s">
        <v>1001</v>
      </c>
      <c r="G272" s="214" t="s">
        <v>194</v>
      </c>
      <c r="H272" s="215">
        <v>2</v>
      </c>
      <c r="I272" s="216"/>
      <c r="J272" s="217">
        <f>ROUND(I272*H272,2)</f>
        <v>0</v>
      </c>
      <c r="K272" s="218"/>
      <c r="L272" s="44"/>
      <c r="M272" s="219" t="s">
        <v>1</v>
      </c>
      <c r="N272" s="220" t="s">
        <v>38</v>
      </c>
      <c r="O272" s="91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252</v>
      </c>
      <c r="AT272" s="223" t="s">
        <v>122</v>
      </c>
      <c r="AU272" s="223" t="s">
        <v>83</v>
      </c>
      <c r="AY272" s="17" t="s">
        <v>121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81</v>
      </c>
      <c r="BK272" s="224">
        <f>ROUND(I272*H272,2)</f>
        <v>0</v>
      </c>
      <c r="BL272" s="17" t="s">
        <v>252</v>
      </c>
      <c r="BM272" s="223" t="s">
        <v>1002</v>
      </c>
    </row>
    <row r="273" s="2" customFormat="1" ht="16.5" customHeight="1">
      <c r="A273" s="38"/>
      <c r="B273" s="39"/>
      <c r="C273" s="211" t="s">
        <v>1003</v>
      </c>
      <c r="D273" s="211" t="s">
        <v>122</v>
      </c>
      <c r="E273" s="212" t="s">
        <v>1004</v>
      </c>
      <c r="F273" s="213" t="s">
        <v>1005</v>
      </c>
      <c r="G273" s="214" t="s">
        <v>194</v>
      </c>
      <c r="H273" s="215">
        <v>1</v>
      </c>
      <c r="I273" s="216"/>
      <c r="J273" s="217">
        <f>ROUND(I273*H273,2)</f>
        <v>0</v>
      </c>
      <c r="K273" s="218"/>
      <c r="L273" s="44"/>
      <c r="M273" s="219" t="s">
        <v>1</v>
      </c>
      <c r="N273" s="220" t="s">
        <v>38</v>
      </c>
      <c r="O273" s="91"/>
      <c r="P273" s="221">
        <f>O273*H273</f>
        <v>0</v>
      </c>
      <c r="Q273" s="221">
        <v>0</v>
      </c>
      <c r="R273" s="221">
        <f>Q273*H273</f>
        <v>0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252</v>
      </c>
      <c r="AT273" s="223" t="s">
        <v>122</v>
      </c>
      <c r="AU273" s="223" t="s">
        <v>83</v>
      </c>
      <c r="AY273" s="17" t="s">
        <v>121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81</v>
      </c>
      <c r="BK273" s="224">
        <f>ROUND(I273*H273,2)</f>
        <v>0</v>
      </c>
      <c r="BL273" s="17" t="s">
        <v>252</v>
      </c>
      <c r="BM273" s="223" t="s">
        <v>1006</v>
      </c>
    </row>
    <row r="274" s="2" customFormat="1" ht="16.5" customHeight="1">
      <c r="A274" s="38"/>
      <c r="B274" s="39"/>
      <c r="C274" s="211" t="s">
        <v>1007</v>
      </c>
      <c r="D274" s="211" t="s">
        <v>122</v>
      </c>
      <c r="E274" s="212" t="s">
        <v>1008</v>
      </c>
      <c r="F274" s="213" t="s">
        <v>1009</v>
      </c>
      <c r="G274" s="214" t="s">
        <v>194</v>
      </c>
      <c r="H274" s="215">
        <v>6</v>
      </c>
      <c r="I274" s="216"/>
      <c r="J274" s="217">
        <f>ROUND(I274*H274,2)</f>
        <v>0</v>
      </c>
      <c r="K274" s="218"/>
      <c r="L274" s="44"/>
      <c r="M274" s="219" t="s">
        <v>1</v>
      </c>
      <c r="N274" s="220" t="s">
        <v>38</v>
      </c>
      <c r="O274" s="91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252</v>
      </c>
      <c r="AT274" s="223" t="s">
        <v>122</v>
      </c>
      <c r="AU274" s="223" t="s">
        <v>83</v>
      </c>
      <c r="AY274" s="17" t="s">
        <v>121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252</v>
      </c>
      <c r="BM274" s="223" t="s">
        <v>1010</v>
      </c>
    </row>
    <row r="275" s="2" customFormat="1" ht="24.15" customHeight="1">
      <c r="A275" s="38"/>
      <c r="B275" s="39"/>
      <c r="C275" s="211" t="s">
        <v>1011</v>
      </c>
      <c r="D275" s="211" t="s">
        <v>122</v>
      </c>
      <c r="E275" s="212" t="s">
        <v>405</v>
      </c>
      <c r="F275" s="213" t="s">
        <v>406</v>
      </c>
      <c r="G275" s="214" t="s">
        <v>407</v>
      </c>
      <c r="H275" s="271"/>
      <c r="I275" s="216"/>
      <c r="J275" s="217">
        <f>ROUND(I275*H275,2)</f>
        <v>0</v>
      </c>
      <c r="K275" s="218"/>
      <c r="L275" s="44"/>
      <c r="M275" s="219" t="s">
        <v>1</v>
      </c>
      <c r="N275" s="220" t="s">
        <v>38</v>
      </c>
      <c r="O275" s="91"/>
      <c r="P275" s="221">
        <f>O275*H275</f>
        <v>0</v>
      </c>
      <c r="Q275" s="221">
        <v>0</v>
      </c>
      <c r="R275" s="221">
        <f>Q275*H275</f>
        <v>0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252</v>
      </c>
      <c r="AT275" s="223" t="s">
        <v>122</v>
      </c>
      <c r="AU275" s="223" t="s">
        <v>83</v>
      </c>
      <c r="AY275" s="17" t="s">
        <v>121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252</v>
      </c>
      <c r="BM275" s="223" t="s">
        <v>1012</v>
      </c>
    </row>
    <row r="276" s="2" customFormat="1" ht="21.75" customHeight="1">
      <c r="A276" s="38"/>
      <c r="B276" s="39"/>
      <c r="C276" s="211" t="s">
        <v>1013</v>
      </c>
      <c r="D276" s="211" t="s">
        <v>122</v>
      </c>
      <c r="E276" s="212" t="s">
        <v>1014</v>
      </c>
      <c r="F276" s="213" t="s">
        <v>1015</v>
      </c>
      <c r="G276" s="214" t="s">
        <v>1016</v>
      </c>
      <c r="H276" s="215">
        <v>25</v>
      </c>
      <c r="I276" s="216"/>
      <c r="J276" s="217">
        <f>ROUND(I276*H276,2)</f>
        <v>0</v>
      </c>
      <c r="K276" s="218"/>
      <c r="L276" s="44"/>
      <c r="M276" s="225" t="s">
        <v>1</v>
      </c>
      <c r="N276" s="226" t="s">
        <v>38</v>
      </c>
      <c r="O276" s="227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252</v>
      </c>
      <c r="AT276" s="223" t="s">
        <v>122</v>
      </c>
      <c r="AU276" s="223" t="s">
        <v>83</v>
      </c>
      <c r="AY276" s="17" t="s">
        <v>121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81</v>
      </c>
      <c r="BK276" s="224">
        <f>ROUND(I276*H276,2)</f>
        <v>0</v>
      </c>
      <c r="BL276" s="17" t="s">
        <v>252</v>
      </c>
      <c r="BM276" s="223" t="s">
        <v>1017</v>
      </c>
    </row>
    <row r="277" s="2" customFormat="1" ht="6.96" customHeight="1">
      <c r="A277" s="38"/>
      <c r="B277" s="66"/>
      <c r="C277" s="67"/>
      <c r="D277" s="67"/>
      <c r="E277" s="67"/>
      <c r="F277" s="67"/>
      <c r="G277" s="67"/>
      <c r="H277" s="67"/>
      <c r="I277" s="67"/>
      <c r="J277" s="67"/>
      <c r="K277" s="67"/>
      <c r="L277" s="44"/>
      <c r="M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</row>
  </sheetData>
  <sheetProtection sheet="1" autoFilter="0" formatColumns="0" formatRows="0" objects="1" scenarios="1" spinCount="100000" saltValue="ieHtq3S6h997/Na14U7TK6shYyWeL9Vqxk33+w3AV6hqhNpbQVRP0dKIwioLxMMusLU8LgxsdbO+vSU30TiveA==" hashValue="7xPnhbvlVru3q4ddJv76ScVd9EeyCAsJTYV/ULdkixYsrPe5J2VS2jirgcdB/FITqMVVUHm0Kn82TbzNIFDRsA==" algorithmName="SHA-512" password="CC35"/>
  <autoFilter ref="C128:K276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Janáčkovo náměstí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1018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16. 7. 2024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ROUND((SUM(BE121:BE153)),  2)</f>
        <v>0</v>
      </c>
      <c r="G33" s="38"/>
      <c r="H33" s="38"/>
      <c r="I33" s="155">
        <v>0.20999999999999999</v>
      </c>
      <c r="J33" s="154">
        <f>ROUND(((SUM(BE121:BE153))*I33),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ROUND((SUM(BF121:BF153)),  2)</f>
        <v>0</v>
      </c>
      <c r="G34" s="38"/>
      <c r="H34" s="38"/>
      <c r="I34" s="155">
        <v>0.12</v>
      </c>
      <c r="J34" s="154">
        <f>ROUND(((SUM(BF121:BF153))*I34),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ROUND((SUM(BG121:BG153)),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ROUND((SUM(BH121:BH153)),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ROUND((SUM(BI121:BI153)),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Janáčkovo náměstí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301 - Úprava VO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16. 7. 2024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167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30"/>
      <c r="C98" s="231"/>
      <c r="D98" s="232" t="s">
        <v>171</v>
      </c>
      <c r="E98" s="233"/>
      <c r="F98" s="233"/>
      <c r="G98" s="233"/>
      <c r="H98" s="233"/>
      <c r="I98" s="233"/>
      <c r="J98" s="234">
        <f>J123</f>
        <v>0</v>
      </c>
      <c r="K98" s="231"/>
      <c r="L98" s="235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9" customFormat="1" ht="24.96" customHeight="1">
      <c r="A99" s="9"/>
      <c r="B99" s="179"/>
      <c r="C99" s="180"/>
      <c r="D99" s="181" t="s">
        <v>1019</v>
      </c>
      <c r="E99" s="182"/>
      <c r="F99" s="182"/>
      <c r="G99" s="182"/>
      <c r="H99" s="182"/>
      <c r="I99" s="182"/>
      <c r="J99" s="183">
        <f>J128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30"/>
      <c r="C100" s="231"/>
      <c r="D100" s="232" t="s">
        <v>1020</v>
      </c>
      <c r="E100" s="233"/>
      <c r="F100" s="233"/>
      <c r="G100" s="233"/>
      <c r="H100" s="233"/>
      <c r="I100" s="233"/>
      <c r="J100" s="234">
        <f>J129</f>
        <v>0</v>
      </c>
      <c r="K100" s="231"/>
      <c r="L100" s="23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30"/>
      <c r="C101" s="231"/>
      <c r="D101" s="232" t="s">
        <v>1021</v>
      </c>
      <c r="E101" s="233"/>
      <c r="F101" s="233"/>
      <c r="G101" s="233"/>
      <c r="H101" s="233"/>
      <c r="I101" s="233"/>
      <c r="J101" s="234">
        <f>J148</f>
        <v>0</v>
      </c>
      <c r="K101" s="231"/>
      <c r="L101" s="23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Janáčkovo náměstí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 301 - Úprava VO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16. 7. 2024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29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IF(E18="","",E18)</f>
        <v>Vyplň údaj</v>
      </c>
      <c r="G118" s="40"/>
      <c r="H118" s="40"/>
      <c r="I118" s="32" t="s">
        <v>31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0" customFormat="1" ht="29.28" customHeight="1">
      <c r="A120" s="185"/>
      <c r="B120" s="186"/>
      <c r="C120" s="187" t="s">
        <v>106</v>
      </c>
      <c r="D120" s="188" t="s">
        <v>58</v>
      </c>
      <c r="E120" s="188" t="s">
        <v>54</v>
      </c>
      <c r="F120" s="188" t="s">
        <v>55</v>
      </c>
      <c r="G120" s="188" t="s">
        <v>107</v>
      </c>
      <c r="H120" s="188" t="s">
        <v>108</v>
      </c>
      <c r="I120" s="188" t="s">
        <v>109</v>
      </c>
      <c r="J120" s="189" t="s">
        <v>101</v>
      </c>
      <c r="K120" s="190" t="s">
        <v>110</v>
      </c>
      <c r="L120" s="191"/>
      <c r="M120" s="100" t="s">
        <v>1</v>
      </c>
      <c r="N120" s="101" t="s">
        <v>37</v>
      </c>
      <c r="O120" s="101" t="s">
        <v>111</v>
      </c>
      <c r="P120" s="101" t="s">
        <v>112</v>
      </c>
      <c r="Q120" s="101" t="s">
        <v>113</v>
      </c>
      <c r="R120" s="101" t="s">
        <v>114</v>
      </c>
      <c r="S120" s="101" t="s">
        <v>115</v>
      </c>
      <c r="T120" s="102" t="s">
        <v>116</v>
      </c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</row>
    <row r="121" s="2" customFormat="1" ht="22.8" customHeight="1">
      <c r="A121" s="38"/>
      <c r="B121" s="39"/>
      <c r="C121" s="107" t="s">
        <v>117</v>
      </c>
      <c r="D121" s="40"/>
      <c r="E121" s="40"/>
      <c r="F121" s="40"/>
      <c r="G121" s="40"/>
      <c r="H121" s="40"/>
      <c r="I121" s="40"/>
      <c r="J121" s="192">
        <f>BK121</f>
        <v>0</v>
      </c>
      <c r="K121" s="40"/>
      <c r="L121" s="44"/>
      <c r="M121" s="103"/>
      <c r="N121" s="193"/>
      <c r="O121" s="104"/>
      <c r="P121" s="194">
        <f>P122+P128</f>
        <v>0</v>
      </c>
      <c r="Q121" s="104"/>
      <c r="R121" s="194">
        <f>R122+R128</f>
        <v>0</v>
      </c>
      <c r="S121" s="104"/>
      <c r="T121" s="195">
        <f>T122+T128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103</v>
      </c>
      <c r="BK121" s="196">
        <f>BK122+BK128</f>
        <v>0</v>
      </c>
    </row>
    <row r="122" s="11" customFormat="1" ht="25.92" customHeight="1">
      <c r="A122" s="11"/>
      <c r="B122" s="197"/>
      <c r="C122" s="198"/>
      <c r="D122" s="199" t="s">
        <v>72</v>
      </c>
      <c r="E122" s="200" t="s">
        <v>175</v>
      </c>
      <c r="F122" s="200" t="s">
        <v>176</v>
      </c>
      <c r="G122" s="198"/>
      <c r="H122" s="198"/>
      <c r="I122" s="201"/>
      <c r="J122" s="202">
        <f>BK122</f>
        <v>0</v>
      </c>
      <c r="K122" s="198"/>
      <c r="L122" s="203"/>
      <c r="M122" s="204"/>
      <c r="N122" s="205"/>
      <c r="O122" s="205"/>
      <c r="P122" s="206">
        <f>P123</f>
        <v>0</v>
      </c>
      <c r="Q122" s="205"/>
      <c r="R122" s="206">
        <f>R123</f>
        <v>0</v>
      </c>
      <c r="S122" s="205"/>
      <c r="T122" s="207">
        <f>T123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8" t="s">
        <v>81</v>
      </c>
      <c r="AT122" s="209" t="s">
        <v>72</v>
      </c>
      <c r="AU122" s="209" t="s">
        <v>73</v>
      </c>
      <c r="AY122" s="208" t="s">
        <v>121</v>
      </c>
      <c r="BK122" s="210">
        <f>BK123</f>
        <v>0</v>
      </c>
    </row>
    <row r="123" s="11" customFormat="1" ht="22.8" customHeight="1">
      <c r="A123" s="11"/>
      <c r="B123" s="197"/>
      <c r="C123" s="198"/>
      <c r="D123" s="199" t="s">
        <v>72</v>
      </c>
      <c r="E123" s="236" t="s">
        <v>328</v>
      </c>
      <c r="F123" s="236" t="s">
        <v>329</v>
      </c>
      <c r="G123" s="198"/>
      <c r="H123" s="198"/>
      <c r="I123" s="201"/>
      <c r="J123" s="237">
        <f>BK123</f>
        <v>0</v>
      </c>
      <c r="K123" s="198"/>
      <c r="L123" s="203"/>
      <c r="M123" s="204"/>
      <c r="N123" s="205"/>
      <c r="O123" s="205"/>
      <c r="P123" s="206">
        <f>SUM(P124:P127)</f>
        <v>0</v>
      </c>
      <c r="Q123" s="205"/>
      <c r="R123" s="206">
        <f>SUM(R124:R127)</f>
        <v>0</v>
      </c>
      <c r="S123" s="205"/>
      <c r="T123" s="207">
        <f>SUM(T124:T127)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8" t="s">
        <v>81</v>
      </c>
      <c r="AT123" s="209" t="s">
        <v>72</v>
      </c>
      <c r="AU123" s="209" t="s">
        <v>81</v>
      </c>
      <c r="AY123" s="208" t="s">
        <v>121</v>
      </c>
      <c r="BK123" s="210">
        <f>SUM(BK124:BK127)</f>
        <v>0</v>
      </c>
    </row>
    <row r="124" s="2" customFormat="1" ht="33" customHeight="1">
      <c r="A124" s="38"/>
      <c r="B124" s="39"/>
      <c r="C124" s="211" t="s">
        <v>81</v>
      </c>
      <c r="D124" s="211" t="s">
        <v>122</v>
      </c>
      <c r="E124" s="212" t="s">
        <v>1022</v>
      </c>
      <c r="F124" s="213" t="s">
        <v>1023</v>
      </c>
      <c r="G124" s="214" t="s">
        <v>333</v>
      </c>
      <c r="H124" s="215">
        <v>2.8079999999999998</v>
      </c>
      <c r="I124" s="216"/>
      <c r="J124" s="217">
        <f>ROUND(I124*H124,2)</f>
        <v>0</v>
      </c>
      <c r="K124" s="218"/>
      <c r="L124" s="44"/>
      <c r="M124" s="219" t="s">
        <v>1</v>
      </c>
      <c r="N124" s="220" t="s">
        <v>38</v>
      </c>
      <c r="O124" s="91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120</v>
      </c>
      <c r="AT124" s="223" t="s">
        <v>122</v>
      </c>
      <c r="AU124" s="223" t="s">
        <v>83</v>
      </c>
      <c r="AY124" s="17" t="s">
        <v>121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120</v>
      </c>
      <c r="BM124" s="223" t="s">
        <v>83</v>
      </c>
    </row>
    <row r="125" s="2" customFormat="1" ht="24.15" customHeight="1">
      <c r="A125" s="38"/>
      <c r="B125" s="39"/>
      <c r="C125" s="211" t="s">
        <v>83</v>
      </c>
      <c r="D125" s="211" t="s">
        <v>122</v>
      </c>
      <c r="E125" s="212" t="s">
        <v>1024</v>
      </c>
      <c r="F125" s="213" t="s">
        <v>1025</v>
      </c>
      <c r="G125" s="214" t="s">
        <v>333</v>
      </c>
      <c r="H125" s="215">
        <v>1.6200000000000001</v>
      </c>
      <c r="I125" s="216"/>
      <c r="J125" s="217">
        <f>ROUND(I125*H125,2)</f>
        <v>0</v>
      </c>
      <c r="K125" s="218"/>
      <c r="L125" s="44"/>
      <c r="M125" s="219" t="s">
        <v>1</v>
      </c>
      <c r="N125" s="220" t="s">
        <v>38</v>
      </c>
      <c r="O125" s="91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120</v>
      </c>
      <c r="AT125" s="223" t="s">
        <v>122</v>
      </c>
      <c r="AU125" s="223" t="s">
        <v>83</v>
      </c>
      <c r="AY125" s="17" t="s">
        <v>121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120</v>
      </c>
      <c r="BM125" s="223" t="s">
        <v>120</v>
      </c>
    </row>
    <row r="126" s="2" customFormat="1" ht="24.15" customHeight="1">
      <c r="A126" s="38"/>
      <c r="B126" s="39"/>
      <c r="C126" s="211" t="s">
        <v>131</v>
      </c>
      <c r="D126" s="211" t="s">
        <v>122</v>
      </c>
      <c r="E126" s="212" t="s">
        <v>1026</v>
      </c>
      <c r="F126" s="213" t="s">
        <v>1027</v>
      </c>
      <c r="G126" s="214" t="s">
        <v>333</v>
      </c>
      <c r="H126" s="215">
        <v>4.4279999999999999</v>
      </c>
      <c r="I126" s="216"/>
      <c r="J126" s="217">
        <f>ROUND(I126*H126,2)</f>
        <v>0</v>
      </c>
      <c r="K126" s="218"/>
      <c r="L126" s="44"/>
      <c r="M126" s="219" t="s">
        <v>1</v>
      </c>
      <c r="N126" s="220" t="s">
        <v>38</v>
      </c>
      <c r="O126" s="91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120</v>
      </c>
      <c r="AT126" s="223" t="s">
        <v>122</v>
      </c>
      <c r="AU126" s="223" t="s">
        <v>83</v>
      </c>
      <c r="AY126" s="17" t="s">
        <v>121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120</v>
      </c>
      <c r="BM126" s="223" t="s">
        <v>142</v>
      </c>
    </row>
    <row r="127" s="2" customFormat="1" ht="24.15" customHeight="1">
      <c r="A127" s="38"/>
      <c r="B127" s="39"/>
      <c r="C127" s="211" t="s">
        <v>120</v>
      </c>
      <c r="D127" s="211" t="s">
        <v>122</v>
      </c>
      <c r="E127" s="212" t="s">
        <v>1028</v>
      </c>
      <c r="F127" s="213" t="s">
        <v>1029</v>
      </c>
      <c r="G127" s="214" t="s">
        <v>333</v>
      </c>
      <c r="H127" s="215">
        <v>66.420000000000002</v>
      </c>
      <c r="I127" s="216"/>
      <c r="J127" s="217">
        <f>ROUND(I127*H127,2)</f>
        <v>0</v>
      </c>
      <c r="K127" s="218"/>
      <c r="L127" s="44"/>
      <c r="M127" s="219" t="s">
        <v>1</v>
      </c>
      <c r="N127" s="220" t="s">
        <v>38</v>
      </c>
      <c r="O127" s="91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120</v>
      </c>
      <c r="AT127" s="223" t="s">
        <v>122</v>
      </c>
      <c r="AU127" s="223" t="s">
        <v>83</v>
      </c>
      <c r="AY127" s="17" t="s">
        <v>121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120</v>
      </c>
      <c r="BM127" s="223" t="s">
        <v>150</v>
      </c>
    </row>
    <row r="128" s="11" customFormat="1" ht="25.92" customHeight="1">
      <c r="A128" s="11"/>
      <c r="B128" s="197"/>
      <c r="C128" s="198"/>
      <c r="D128" s="199" t="s">
        <v>72</v>
      </c>
      <c r="E128" s="200" t="s">
        <v>481</v>
      </c>
      <c r="F128" s="200" t="s">
        <v>1030</v>
      </c>
      <c r="G128" s="198"/>
      <c r="H128" s="198"/>
      <c r="I128" s="201"/>
      <c r="J128" s="202">
        <f>BK128</f>
        <v>0</v>
      </c>
      <c r="K128" s="198"/>
      <c r="L128" s="203"/>
      <c r="M128" s="204"/>
      <c r="N128" s="205"/>
      <c r="O128" s="205"/>
      <c r="P128" s="206">
        <f>P129+P148</f>
        <v>0</v>
      </c>
      <c r="Q128" s="205"/>
      <c r="R128" s="206">
        <f>R129+R148</f>
        <v>0</v>
      </c>
      <c r="S128" s="205"/>
      <c r="T128" s="207">
        <f>T129+T148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8" t="s">
        <v>131</v>
      </c>
      <c r="AT128" s="209" t="s">
        <v>72</v>
      </c>
      <c r="AU128" s="209" t="s">
        <v>73</v>
      </c>
      <c r="AY128" s="208" t="s">
        <v>121</v>
      </c>
      <c r="BK128" s="210">
        <f>BK129+BK148</f>
        <v>0</v>
      </c>
    </row>
    <row r="129" s="11" customFormat="1" ht="22.8" customHeight="1">
      <c r="A129" s="11"/>
      <c r="B129" s="197"/>
      <c r="C129" s="198"/>
      <c r="D129" s="199" t="s">
        <v>72</v>
      </c>
      <c r="E129" s="236" t="s">
        <v>1031</v>
      </c>
      <c r="F129" s="236" t="s">
        <v>1032</v>
      </c>
      <c r="G129" s="198"/>
      <c r="H129" s="198"/>
      <c r="I129" s="201"/>
      <c r="J129" s="237">
        <f>BK129</f>
        <v>0</v>
      </c>
      <c r="K129" s="198"/>
      <c r="L129" s="203"/>
      <c r="M129" s="204"/>
      <c r="N129" s="205"/>
      <c r="O129" s="205"/>
      <c r="P129" s="206">
        <f>SUM(P130:P147)</f>
        <v>0</v>
      </c>
      <c r="Q129" s="205"/>
      <c r="R129" s="206">
        <f>SUM(R130:R147)</f>
        <v>0</v>
      </c>
      <c r="S129" s="205"/>
      <c r="T129" s="207">
        <f>SUM(T130:T147)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8" t="s">
        <v>131</v>
      </c>
      <c r="AT129" s="209" t="s">
        <v>72</v>
      </c>
      <c r="AU129" s="209" t="s">
        <v>81</v>
      </c>
      <c r="AY129" s="208" t="s">
        <v>121</v>
      </c>
      <c r="BK129" s="210">
        <f>SUM(BK130:BK147)</f>
        <v>0</v>
      </c>
    </row>
    <row r="130" s="2" customFormat="1" ht="44.25" customHeight="1">
      <c r="A130" s="38"/>
      <c r="B130" s="39"/>
      <c r="C130" s="211" t="s">
        <v>138</v>
      </c>
      <c r="D130" s="211" t="s">
        <v>122</v>
      </c>
      <c r="E130" s="212" t="s">
        <v>1033</v>
      </c>
      <c r="F130" s="213" t="s">
        <v>1034</v>
      </c>
      <c r="G130" s="214" t="s">
        <v>232</v>
      </c>
      <c r="H130" s="215">
        <v>24</v>
      </c>
      <c r="I130" s="216"/>
      <c r="J130" s="217">
        <f>ROUND(I130*H130,2)</f>
        <v>0</v>
      </c>
      <c r="K130" s="218"/>
      <c r="L130" s="44"/>
      <c r="M130" s="219" t="s">
        <v>1</v>
      </c>
      <c r="N130" s="220" t="s">
        <v>38</v>
      </c>
      <c r="O130" s="91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694</v>
      </c>
      <c r="AT130" s="223" t="s">
        <v>122</v>
      </c>
      <c r="AU130" s="223" t="s">
        <v>83</v>
      </c>
      <c r="AY130" s="17" t="s">
        <v>121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694</v>
      </c>
      <c r="BM130" s="223" t="s">
        <v>158</v>
      </c>
    </row>
    <row r="131" s="2" customFormat="1" ht="21.75" customHeight="1">
      <c r="A131" s="38"/>
      <c r="B131" s="39"/>
      <c r="C131" s="211" t="s">
        <v>142</v>
      </c>
      <c r="D131" s="211" t="s">
        <v>122</v>
      </c>
      <c r="E131" s="212" t="s">
        <v>1035</v>
      </c>
      <c r="F131" s="213" t="s">
        <v>1036</v>
      </c>
      <c r="G131" s="214" t="s">
        <v>194</v>
      </c>
      <c r="H131" s="215">
        <v>6</v>
      </c>
      <c r="I131" s="216"/>
      <c r="J131" s="217">
        <f>ROUND(I131*H131,2)</f>
        <v>0</v>
      </c>
      <c r="K131" s="218"/>
      <c r="L131" s="44"/>
      <c r="M131" s="219" t="s">
        <v>1</v>
      </c>
      <c r="N131" s="220" t="s">
        <v>38</v>
      </c>
      <c r="O131" s="91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694</v>
      </c>
      <c r="AT131" s="223" t="s">
        <v>122</v>
      </c>
      <c r="AU131" s="223" t="s">
        <v>83</v>
      </c>
      <c r="AY131" s="17" t="s">
        <v>121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694</v>
      </c>
      <c r="BM131" s="223" t="s">
        <v>8</v>
      </c>
    </row>
    <row r="132" s="2" customFormat="1" ht="24.15" customHeight="1">
      <c r="A132" s="38"/>
      <c r="B132" s="39"/>
      <c r="C132" s="211" t="s">
        <v>150</v>
      </c>
      <c r="D132" s="211" t="s">
        <v>122</v>
      </c>
      <c r="E132" s="212" t="s">
        <v>1037</v>
      </c>
      <c r="F132" s="213" t="s">
        <v>1038</v>
      </c>
      <c r="G132" s="214" t="s">
        <v>194</v>
      </c>
      <c r="H132" s="215">
        <v>6</v>
      </c>
      <c r="I132" s="216"/>
      <c r="J132" s="217">
        <f>ROUND(I132*H132,2)</f>
        <v>0</v>
      </c>
      <c r="K132" s="218"/>
      <c r="L132" s="44"/>
      <c r="M132" s="219" t="s">
        <v>1</v>
      </c>
      <c r="N132" s="220" t="s">
        <v>38</v>
      </c>
      <c r="O132" s="91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694</v>
      </c>
      <c r="AT132" s="223" t="s">
        <v>122</v>
      </c>
      <c r="AU132" s="223" t="s">
        <v>83</v>
      </c>
      <c r="AY132" s="17" t="s">
        <v>121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694</v>
      </c>
      <c r="BM132" s="223" t="s">
        <v>243</v>
      </c>
    </row>
    <row r="133" s="2" customFormat="1" ht="24.15" customHeight="1">
      <c r="A133" s="38"/>
      <c r="B133" s="39"/>
      <c r="C133" s="211" t="s">
        <v>158</v>
      </c>
      <c r="D133" s="211" t="s">
        <v>122</v>
      </c>
      <c r="E133" s="212" t="s">
        <v>1039</v>
      </c>
      <c r="F133" s="213" t="s">
        <v>1040</v>
      </c>
      <c r="G133" s="214" t="s">
        <v>194</v>
      </c>
      <c r="H133" s="215">
        <v>6</v>
      </c>
      <c r="I133" s="216"/>
      <c r="J133" s="217">
        <f>ROUND(I133*H133,2)</f>
        <v>0</v>
      </c>
      <c r="K133" s="218"/>
      <c r="L133" s="44"/>
      <c r="M133" s="219" t="s">
        <v>1</v>
      </c>
      <c r="N133" s="220" t="s">
        <v>38</v>
      </c>
      <c r="O133" s="91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694</v>
      </c>
      <c r="AT133" s="223" t="s">
        <v>122</v>
      </c>
      <c r="AU133" s="223" t="s">
        <v>83</v>
      </c>
      <c r="AY133" s="17" t="s">
        <v>121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694</v>
      </c>
      <c r="BM133" s="223" t="s">
        <v>252</v>
      </c>
    </row>
    <row r="134" s="2" customFormat="1" ht="33" customHeight="1">
      <c r="A134" s="38"/>
      <c r="B134" s="39"/>
      <c r="C134" s="211" t="s">
        <v>161</v>
      </c>
      <c r="D134" s="211" t="s">
        <v>122</v>
      </c>
      <c r="E134" s="212" t="s">
        <v>1041</v>
      </c>
      <c r="F134" s="213" t="s">
        <v>1042</v>
      </c>
      <c r="G134" s="214" t="s">
        <v>194</v>
      </c>
      <c r="H134" s="215">
        <v>12</v>
      </c>
      <c r="I134" s="216"/>
      <c r="J134" s="217">
        <f>ROUND(I134*H134,2)</f>
        <v>0</v>
      </c>
      <c r="K134" s="218"/>
      <c r="L134" s="44"/>
      <c r="M134" s="219" t="s">
        <v>1</v>
      </c>
      <c r="N134" s="220" t="s">
        <v>38</v>
      </c>
      <c r="O134" s="91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694</v>
      </c>
      <c r="AT134" s="223" t="s">
        <v>122</v>
      </c>
      <c r="AU134" s="223" t="s">
        <v>83</v>
      </c>
      <c r="AY134" s="17" t="s">
        <v>121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694</v>
      </c>
      <c r="BM134" s="223" t="s">
        <v>262</v>
      </c>
    </row>
    <row r="135" s="2" customFormat="1" ht="16.5" customHeight="1">
      <c r="A135" s="38"/>
      <c r="B135" s="39"/>
      <c r="C135" s="211" t="s">
        <v>8</v>
      </c>
      <c r="D135" s="211" t="s">
        <v>122</v>
      </c>
      <c r="E135" s="212" t="s">
        <v>1043</v>
      </c>
      <c r="F135" s="213" t="s">
        <v>1044</v>
      </c>
      <c r="G135" s="214" t="s">
        <v>194</v>
      </c>
      <c r="H135" s="215">
        <v>6</v>
      </c>
      <c r="I135" s="216"/>
      <c r="J135" s="217">
        <f>ROUND(I135*H135,2)</f>
        <v>0</v>
      </c>
      <c r="K135" s="218"/>
      <c r="L135" s="44"/>
      <c r="M135" s="219" t="s">
        <v>1</v>
      </c>
      <c r="N135" s="220" t="s">
        <v>38</v>
      </c>
      <c r="O135" s="91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694</v>
      </c>
      <c r="AT135" s="223" t="s">
        <v>122</v>
      </c>
      <c r="AU135" s="223" t="s">
        <v>83</v>
      </c>
      <c r="AY135" s="17" t="s">
        <v>121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694</v>
      </c>
      <c r="BM135" s="223" t="s">
        <v>270</v>
      </c>
    </row>
    <row r="136" s="2" customFormat="1" ht="24.15" customHeight="1">
      <c r="A136" s="38"/>
      <c r="B136" s="39"/>
      <c r="C136" s="272" t="s">
        <v>239</v>
      </c>
      <c r="D136" s="272" t="s">
        <v>481</v>
      </c>
      <c r="E136" s="273" t="s">
        <v>1045</v>
      </c>
      <c r="F136" s="274" t="s">
        <v>1046</v>
      </c>
      <c r="G136" s="275" t="s">
        <v>194</v>
      </c>
      <c r="H136" s="276">
        <v>6</v>
      </c>
      <c r="I136" s="277"/>
      <c r="J136" s="278">
        <f>ROUND(I136*H136,2)</f>
        <v>0</v>
      </c>
      <c r="K136" s="279"/>
      <c r="L136" s="280"/>
      <c r="M136" s="281" t="s">
        <v>1</v>
      </c>
      <c r="N136" s="282" t="s">
        <v>38</v>
      </c>
      <c r="O136" s="91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1047</v>
      </c>
      <c r="AT136" s="223" t="s">
        <v>481</v>
      </c>
      <c r="AU136" s="223" t="s">
        <v>83</v>
      </c>
      <c r="AY136" s="17" t="s">
        <v>121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694</v>
      </c>
      <c r="BM136" s="223" t="s">
        <v>277</v>
      </c>
    </row>
    <row r="137" s="2" customFormat="1" ht="24.15" customHeight="1">
      <c r="A137" s="38"/>
      <c r="B137" s="39"/>
      <c r="C137" s="211" t="s">
        <v>270</v>
      </c>
      <c r="D137" s="211" t="s">
        <v>122</v>
      </c>
      <c r="E137" s="212" t="s">
        <v>1048</v>
      </c>
      <c r="F137" s="213" t="s">
        <v>1049</v>
      </c>
      <c r="G137" s="214" t="s">
        <v>194</v>
      </c>
      <c r="H137" s="215">
        <v>6</v>
      </c>
      <c r="I137" s="216"/>
      <c r="J137" s="217">
        <f>ROUND(I137*H137,2)</f>
        <v>0</v>
      </c>
      <c r="K137" s="218"/>
      <c r="L137" s="44"/>
      <c r="M137" s="219" t="s">
        <v>1</v>
      </c>
      <c r="N137" s="220" t="s">
        <v>38</v>
      </c>
      <c r="O137" s="91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694</v>
      </c>
      <c r="AT137" s="223" t="s">
        <v>122</v>
      </c>
      <c r="AU137" s="223" t="s">
        <v>83</v>
      </c>
      <c r="AY137" s="17" t="s">
        <v>121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694</v>
      </c>
      <c r="BM137" s="223" t="s">
        <v>285</v>
      </c>
    </row>
    <row r="138" s="2" customFormat="1" ht="16.5" customHeight="1">
      <c r="A138" s="38"/>
      <c r="B138" s="39"/>
      <c r="C138" s="272" t="s">
        <v>7</v>
      </c>
      <c r="D138" s="272" t="s">
        <v>481</v>
      </c>
      <c r="E138" s="273" t="s">
        <v>1050</v>
      </c>
      <c r="F138" s="274" t="s">
        <v>1051</v>
      </c>
      <c r="G138" s="275" t="s">
        <v>194</v>
      </c>
      <c r="H138" s="276">
        <v>6</v>
      </c>
      <c r="I138" s="277"/>
      <c r="J138" s="278">
        <f>ROUND(I138*H138,2)</f>
        <v>0</v>
      </c>
      <c r="K138" s="279"/>
      <c r="L138" s="280"/>
      <c r="M138" s="281" t="s">
        <v>1</v>
      </c>
      <c r="N138" s="282" t="s">
        <v>38</v>
      </c>
      <c r="O138" s="91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1047</v>
      </c>
      <c r="AT138" s="223" t="s">
        <v>481</v>
      </c>
      <c r="AU138" s="223" t="s">
        <v>83</v>
      </c>
      <c r="AY138" s="17" t="s">
        <v>121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694</v>
      </c>
      <c r="BM138" s="223" t="s">
        <v>297</v>
      </c>
    </row>
    <row r="139" s="2" customFormat="1" ht="16.5" customHeight="1">
      <c r="A139" s="38"/>
      <c r="B139" s="39"/>
      <c r="C139" s="211" t="s">
        <v>277</v>
      </c>
      <c r="D139" s="211" t="s">
        <v>122</v>
      </c>
      <c r="E139" s="212" t="s">
        <v>1052</v>
      </c>
      <c r="F139" s="213" t="s">
        <v>1053</v>
      </c>
      <c r="G139" s="214" t="s">
        <v>194</v>
      </c>
      <c r="H139" s="215">
        <v>6</v>
      </c>
      <c r="I139" s="216"/>
      <c r="J139" s="217">
        <f>ROUND(I139*H139,2)</f>
        <v>0</v>
      </c>
      <c r="K139" s="218"/>
      <c r="L139" s="44"/>
      <c r="M139" s="219" t="s">
        <v>1</v>
      </c>
      <c r="N139" s="220" t="s">
        <v>38</v>
      </c>
      <c r="O139" s="91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694</v>
      </c>
      <c r="AT139" s="223" t="s">
        <v>122</v>
      </c>
      <c r="AU139" s="223" t="s">
        <v>83</v>
      </c>
      <c r="AY139" s="17" t="s">
        <v>121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694</v>
      </c>
      <c r="BM139" s="223" t="s">
        <v>310</v>
      </c>
    </row>
    <row r="140" s="2" customFormat="1" ht="16.5" customHeight="1">
      <c r="A140" s="38"/>
      <c r="B140" s="39"/>
      <c r="C140" s="272" t="s">
        <v>281</v>
      </c>
      <c r="D140" s="272" t="s">
        <v>481</v>
      </c>
      <c r="E140" s="273" t="s">
        <v>1054</v>
      </c>
      <c r="F140" s="274" t="s">
        <v>1055</v>
      </c>
      <c r="G140" s="275" t="s">
        <v>194</v>
      </c>
      <c r="H140" s="276">
        <v>6</v>
      </c>
      <c r="I140" s="277"/>
      <c r="J140" s="278">
        <f>ROUND(I140*H140,2)</f>
        <v>0</v>
      </c>
      <c r="K140" s="279"/>
      <c r="L140" s="280"/>
      <c r="M140" s="281" t="s">
        <v>1</v>
      </c>
      <c r="N140" s="282" t="s">
        <v>38</v>
      </c>
      <c r="O140" s="91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1047</v>
      </c>
      <c r="AT140" s="223" t="s">
        <v>481</v>
      </c>
      <c r="AU140" s="223" t="s">
        <v>83</v>
      </c>
      <c r="AY140" s="17" t="s">
        <v>121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694</v>
      </c>
      <c r="BM140" s="223" t="s">
        <v>318</v>
      </c>
    </row>
    <row r="141" s="2" customFormat="1" ht="37.8" customHeight="1">
      <c r="A141" s="38"/>
      <c r="B141" s="39"/>
      <c r="C141" s="211" t="s">
        <v>285</v>
      </c>
      <c r="D141" s="211" t="s">
        <v>122</v>
      </c>
      <c r="E141" s="212" t="s">
        <v>1056</v>
      </c>
      <c r="F141" s="213" t="s">
        <v>1057</v>
      </c>
      <c r="G141" s="214" t="s">
        <v>232</v>
      </c>
      <c r="H141" s="215">
        <v>48</v>
      </c>
      <c r="I141" s="216"/>
      <c r="J141" s="217">
        <f>ROUND(I141*H141,2)</f>
        <v>0</v>
      </c>
      <c r="K141" s="218"/>
      <c r="L141" s="44"/>
      <c r="M141" s="219" t="s">
        <v>1</v>
      </c>
      <c r="N141" s="220" t="s">
        <v>38</v>
      </c>
      <c r="O141" s="91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694</v>
      </c>
      <c r="AT141" s="223" t="s">
        <v>122</v>
      </c>
      <c r="AU141" s="223" t="s">
        <v>83</v>
      </c>
      <c r="AY141" s="17" t="s">
        <v>121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694</v>
      </c>
      <c r="BM141" s="223" t="s">
        <v>330</v>
      </c>
    </row>
    <row r="142" s="2" customFormat="1" ht="37.8" customHeight="1">
      <c r="A142" s="38"/>
      <c r="B142" s="39"/>
      <c r="C142" s="211" t="s">
        <v>297</v>
      </c>
      <c r="D142" s="211" t="s">
        <v>122</v>
      </c>
      <c r="E142" s="212" t="s">
        <v>1058</v>
      </c>
      <c r="F142" s="213" t="s">
        <v>1059</v>
      </c>
      <c r="G142" s="214" t="s">
        <v>232</v>
      </c>
      <c r="H142" s="215">
        <v>9</v>
      </c>
      <c r="I142" s="216"/>
      <c r="J142" s="217">
        <f>ROUND(I142*H142,2)</f>
        <v>0</v>
      </c>
      <c r="K142" s="218"/>
      <c r="L142" s="44"/>
      <c r="M142" s="219" t="s">
        <v>1</v>
      </c>
      <c r="N142" s="220" t="s">
        <v>38</v>
      </c>
      <c r="O142" s="91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694</v>
      </c>
      <c r="AT142" s="223" t="s">
        <v>122</v>
      </c>
      <c r="AU142" s="223" t="s">
        <v>83</v>
      </c>
      <c r="AY142" s="17" t="s">
        <v>121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694</v>
      </c>
      <c r="BM142" s="223" t="s">
        <v>339</v>
      </c>
    </row>
    <row r="143" s="2" customFormat="1" ht="16.5" customHeight="1">
      <c r="A143" s="38"/>
      <c r="B143" s="39"/>
      <c r="C143" s="211" t="s">
        <v>310</v>
      </c>
      <c r="D143" s="211" t="s">
        <v>122</v>
      </c>
      <c r="E143" s="212" t="s">
        <v>1060</v>
      </c>
      <c r="F143" s="213" t="s">
        <v>1061</v>
      </c>
      <c r="G143" s="214" t="s">
        <v>687</v>
      </c>
      <c r="H143" s="215">
        <v>16</v>
      </c>
      <c r="I143" s="216"/>
      <c r="J143" s="217">
        <f>ROUND(I143*H143,2)</f>
        <v>0</v>
      </c>
      <c r="K143" s="218"/>
      <c r="L143" s="44"/>
      <c r="M143" s="219" t="s">
        <v>1</v>
      </c>
      <c r="N143" s="220" t="s">
        <v>38</v>
      </c>
      <c r="O143" s="91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694</v>
      </c>
      <c r="AT143" s="223" t="s">
        <v>122</v>
      </c>
      <c r="AU143" s="223" t="s">
        <v>83</v>
      </c>
      <c r="AY143" s="17" t="s">
        <v>121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694</v>
      </c>
      <c r="BM143" s="223" t="s">
        <v>347</v>
      </c>
    </row>
    <row r="144" s="2" customFormat="1" ht="16.5" customHeight="1">
      <c r="A144" s="38"/>
      <c r="B144" s="39"/>
      <c r="C144" s="211" t="s">
        <v>314</v>
      </c>
      <c r="D144" s="211" t="s">
        <v>122</v>
      </c>
      <c r="E144" s="212" t="s">
        <v>1062</v>
      </c>
      <c r="F144" s="213" t="s">
        <v>1063</v>
      </c>
      <c r="G144" s="214" t="s">
        <v>194</v>
      </c>
      <c r="H144" s="215">
        <v>6</v>
      </c>
      <c r="I144" s="216"/>
      <c r="J144" s="217">
        <f>ROUND(I144*H144,2)</f>
        <v>0</v>
      </c>
      <c r="K144" s="218"/>
      <c r="L144" s="44"/>
      <c r="M144" s="219" t="s">
        <v>1</v>
      </c>
      <c r="N144" s="220" t="s">
        <v>38</v>
      </c>
      <c r="O144" s="91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694</v>
      </c>
      <c r="AT144" s="223" t="s">
        <v>122</v>
      </c>
      <c r="AU144" s="223" t="s">
        <v>83</v>
      </c>
      <c r="AY144" s="17" t="s">
        <v>121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694</v>
      </c>
      <c r="BM144" s="223" t="s">
        <v>356</v>
      </c>
    </row>
    <row r="145" s="2" customFormat="1" ht="24.15" customHeight="1">
      <c r="A145" s="38"/>
      <c r="B145" s="39"/>
      <c r="C145" s="211" t="s">
        <v>318</v>
      </c>
      <c r="D145" s="211" t="s">
        <v>122</v>
      </c>
      <c r="E145" s="212" t="s">
        <v>1064</v>
      </c>
      <c r="F145" s="213" t="s">
        <v>1065</v>
      </c>
      <c r="G145" s="214" t="s">
        <v>194</v>
      </c>
      <c r="H145" s="215">
        <v>2</v>
      </c>
      <c r="I145" s="216"/>
      <c r="J145" s="217">
        <f>ROUND(I145*H145,2)</f>
        <v>0</v>
      </c>
      <c r="K145" s="218"/>
      <c r="L145" s="44"/>
      <c r="M145" s="219" t="s">
        <v>1</v>
      </c>
      <c r="N145" s="220" t="s">
        <v>38</v>
      </c>
      <c r="O145" s="91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694</v>
      </c>
      <c r="AT145" s="223" t="s">
        <v>122</v>
      </c>
      <c r="AU145" s="223" t="s">
        <v>83</v>
      </c>
      <c r="AY145" s="17" t="s">
        <v>121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694</v>
      </c>
      <c r="BM145" s="223" t="s">
        <v>365</v>
      </c>
    </row>
    <row r="146" s="2" customFormat="1" ht="33" customHeight="1">
      <c r="A146" s="38"/>
      <c r="B146" s="39"/>
      <c r="C146" s="211" t="s">
        <v>322</v>
      </c>
      <c r="D146" s="211" t="s">
        <v>122</v>
      </c>
      <c r="E146" s="212" t="s">
        <v>1066</v>
      </c>
      <c r="F146" s="213" t="s">
        <v>1067</v>
      </c>
      <c r="G146" s="214" t="s">
        <v>194</v>
      </c>
      <c r="H146" s="215">
        <v>1</v>
      </c>
      <c r="I146" s="216"/>
      <c r="J146" s="217">
        <f>ROUND(I146*H146,2)</f>
        <v>0</v>
      </c>
      <c r="K146" s="218"/>
      <c r="L146" s="44"/>
      <c r="M146" s="219" t="s">
        <v>1</v>
      </c>
      <c r="N146" s="220" t="s">
        <v>38</v>
      </c>
      <c r="O146" s="91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694</v>
      </c>
      <c r="AT146" s="223" t="s">
        <v>122</v>
      </c>
      <c r="AU146" s="223" t="s">
        <v>83</v>
      </c>
      <c r="AY146" s="17" t="s">
        <v>121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694</v>
      </c>
      <c r="BM146" s="223" t="s">
        <v>373</v>
      </c>
    </row>
    <row r="147" s="2" customFormat="1" ht="21.75" customHeight="1">
      <c r="A147" s="38"/>
      <c r="B147" s="39"/>
      <c r="C147" s="211" t="s">
        <v>330</v>
      </c>
      <c r="D147" s="211" t="s">
        <v>122</v>
      </c>
      <c r="E147" s="212" t="s">
        <v>1068</v>
      </c>
      <c r="F147" s="213" t="s">
        <v>1069</v>
      </c>
      <c r="G147" s="214" t="s">
        <v>292</v>
      </c>
      <c r="H147" s="215">
        <v>1</v>
      </c>
      <c r="I147" s="216"/>
      <c r="J147" s="217">
        <f>ROUND(I147*H147,2)</f>
        <v>0</v>
      </c>
      <c r="K147" s="218"/>
      <c r="L147" s="44"/>
      <c r="M147" s="219" t="s">
        <v>1</v>
      </c>
      <c r="N147" s="220" t="s">
        <v>38</v>
      </c>
      <c r="O147" s="91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694</v>
      </c>
      <c r="AT147" s="223" t="s">
        <v>122</v>
      </c>
      <c r="AU147" s="223" t="s">
        <v>83</v>
      </c>
      <c r="AY147" s="17" t="s">
        <v>121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694</v>
      </c>
      <c r="BM147" s="223" t="s">
        <v>383</v>
      </c>
    </row>
    <row r="148" s="11" customFormat="1" ht="22.8" customHeight="1">
      <c r="A148" s="11"/>
      <c r="B148" s="197"/>
      <c r="C148" s="198"/>
      <c r="D148" s="199" t="s">
        <v>72</v>
      </c>
      <c r="E148" s="236" t="s">
        <v>1070</v>
      </c>
      <c r="F148" s="236" t="s">
        <v>1071</v>
      </c>
      <c r="G148" s="198"/>
      <c r="H148" s="198"/>
      <c r="I148" s="201"/>
      <c r="J148" s="237">
        <f>BK148</f>
        <v>0</v>
      </c>
      <c r="K148" s="198"/>
      <c r="L148" s="203"/>
      <c r="M148" s="204"/>
      <c r="N148" s="205"/>
      <c r="O148" s="205"/>
      <c r="P148" s="206">
        <f>SUM(P149:P153)</f>
        <v>0</v>
      </c>
      <c r="Q148" s="205"/>
      <c r="R148" s="206">
        <f>SUM(R149:R153)</f>
        <v>0</v>
      </c>
      <c r="S148" s="205"/>
      <c r="T148" s="207">
        <f>SUM(T149:T153)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08" t="s">
        <v>131</v>
      </c>
      <c r="AT148" s="209" t="s">
        <v>72</v>
      </c>
      <c r="AU148" s="209" t="s">
        <v>81</v>
      </c>
      <c r="AY148" s="208" t="s">
        <v>121</v>
      </c>
      <c r="BK148" s="210">
        <f>SUM(BK149:BK153)</f>
        <v>0</v>
      </c>
    </row>
    <row r="149" s="2" customFormat="1" ht="24.15" customHeight="1">
      <c r="A149" s="38"/>
      <c r="B149" s="39"/>
      <c r="C149" s="211" t="s">
        <v>343</v>
      </c>
      <c r="D149" s="211" t="s">
        <v>122</v>
      </c>
      <c r="E149" s="212" t="s">
        <v>1072</v>
      </c>
      <c r="F149" s="213" t="s">
        <v>1073</v>
      </c>
      <c r="G149" s="214" t="s">
        <v>184</v>
      </c>
      <c r="H149" s="215">
        <v>1.0800000000000001</v>
      </c>
      <c r="I149" s="216"/>
      <c r="J149" s="217">
        <f>ROUND(I149*H149,2)</f>
        <v>0</v>
      </c>
      <c r="K149" s="218"/>
      <c r="L149" s="44"/>
      <c r="M149" s="219" t="s">
        <v>1</v>
      </c>
      <c r="N149" s="220" t="s">
        <v>38</v>
      </c>
      <c r="O149" s="91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694</v>
      </c>
      <c r="AT149" s="223" t="s">
        <v>122</v>
      </c>
      <c r="AU149" s="223" t="s">
        <v>83</v>
      </c>
      <c r="AY149" s="17" t="s">
        <v>121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694</v>
      </c>
      <c r="BM149" s="223" t="s">
        <v>400</v>
      </c>
    </row>
    <row r="150" s="2" customFormat="1" ht="24.15" customHeight="1">
      <c r="A150" s="38"/>
      <c r="B150" s="39"/>
      <c r="C150" s="211" t="s">
        <v>369</v>
      </c>
      <c r="D150" s="211" t="s">
        <v>122</v>
      </c>
      <c r="E150" s="212" t="s">
        <v>1074</v>
      </c>
      <c r="F150" s="213" t="s">
        <v>1075</v>
      </c>
      <c r="G150" s="214" t="s">
        <v>184</v>
      </c>
      <c r="H150" s="215">
        <v>1.0800000000000001</v>
      </c>
      <c r="I150" s="216"/>
      <c r="J150" s="217">
        <f>ROUND(I150*H150,2)</f>
        <v>0</v>
      </c>
      <c r="K150" s="218"/>
      <c r="L150" s="44"/>
      <c r="M150" s="219" t="s">
        <v>1</v>
      </c>
      <c r="N150" s="220" t="s">
        <v>38</v>
      </c>
      <c r="O150" s="91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694</v>
      </c>
      <c r="AT150" s="223" t="s">
        <v>122</v>
      </c>
      <c r="AU150" s="223" t="s">
        <v>83</v>
      </c>
      <c r="AY150" s="17" t="s">
        <v>121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694</v>
      </c>
      <c r="BM150" s="223" t="s">
        <v>617</v>
      </c>
    </row>
    <row r="151" s="2" customFormat="1" ht="16.5" customHeight="1">
      <c r="A151" s="38"/>
      <c r="B151" s="39"/>
      <c r="C151" s="211" t="s">
        <v>377</v>
      </c>
      <c r="D151" s="211" t="s">
        <v>122</v>
      </c>
      <c r="E151" s="212" t="s">
        <v>1076</v>
      </c>
      <c r="F151" s="213" t="s">
        <v>1077</v>
      </c>
      <c r="G151" s="214" t="s">
        <v>184</v>
      </c>
      <c r="H151" s="215">
        <v>1.0800000000000001</v>
      </c>
      <c r="I151" s="216"/>
      <c r="J151" s="217">
        <f>ROUND(I151*H151,2)</f>
        <v>0</v>
      </c>
      <c r="K151" s="218"/>
      <c r="L151" s="44"/>
      <c r="M151" s="219" t="s">
        <v>1</v>
      </c>
      <c r="N151" s="220" t="s">
        <v>38</v>
      </c>
      <c r="O151" s="91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694</v>
      </c>
      <c r="AT151" s="223" t="s">
        <v>122</v>
      </c>
      <c r="AU151" s="223" t="s">
        <v>83</v>
      </c>
      <c r="AY151" s="17" t="s">
        <v>121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694</v>
      </c>
      <c r="BM151" s="223" t="s">
        <v>627</v>
      </c>
    </row>
    <row r="152" s="2" customFormat="1" ht="24.15" customHeight="1">
      <c r="A152" s="38"/>
      <c r="B152" s="39"/>
      <c r="C152" s="211" t="s">
        <v>383</v>
      </c>
      <c r="D152" s="211" t="s">
        <v>122</v>
      </c>
      <c r="E152" s="212" t="s">
        <v>1078</v>
      </c>
      <c r="F152" s="213" t="s">
        <v>1079</v>
      </c>
      <c r="G152" s="214" t="s">
        <v>184</v>
      </c>
      <c r="H152" s="215">
        <v>1.0800000000000001</v>
      </c>
      <c r="I152" s="216"/>
      <c r="J152" s="217">
        <f>ROUND(I152*H152,2)</f>
        <v>0</v>
      </c>
      <c r="K152" s="218"/>
      <c r="L152" s="44"/>
      <c r="M152" s="219" t="s">
        <v>1</v>
      </c>
      <c r="N152" s="220" t="s">
        <v>38</v>
      </c>
      <c r="O152" s="91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694</v>
      </c>
      <c r="AT152" s="223" t="s">
        <v>122</v>
      </c>
      <c r="AU152" s="223" t="s">
        <v>83</v>
      </c>
      <c r="AY152" s="17" t="s">
        <v>121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694</v>
      </c>
      <c r="BM152" s="223" t="s">
        <v>636</v>
      </c>
    </row>
    <row r="153" s="2" customFormat="1" ht="24.15" customHeight="1">
      <c r="A153" s="38"/>
      <c r="B153" s="39"/>
      <c r="C153" s="272" t="s">
        <v>391</v>
      </c>
      <c r="D153" s="272" t="s">
        <v>481</v>
      </c>
      <c r="E153" s="273" t="s">
        <v>1080</v>
      </c>
      <c r="F153" s="274" t="s">
        <v>1081</v>
      </c>
      <c r="G153" s="275" t="s">
        <v>232</v>
      </c>
      <c r="H153" s="276">
        <v>6</v>
      </c>
      <c r="I153" s="277"/>
      <c r="J153" s="278">
        <f>ROUND(I153*H153,2)</f>
        <v>0</v>
      </c>
      <c r="K153" s="279"/>
      <c r="L153" s="280"/>
      <c r="M153" s="283" t="s">
        <v>1</v>
      </c>
      <c r="N153" s="284" t="s">
        <v>38</v>
      </c>
      <c r="O153" s="227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1047</v>
      </c>
      <c r="AT153" s="223" t="s">
        <v>481</v>
      </c>
      <c r="AU153" s="223" t="s">
        <v>83</v>
      </c>
      <c r="AY153" s="17" t="s">
        <v>121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694</v>
      </c>
      <c r="BM153" s="223" t="s">
        <v>646</v>
      </c>
    </row>
    <row r="154" s="2" customFormat="1" ht="6.96" customHeight="1">
      <c r="A154" s="38"/>
      <c r="B154" s="66"/>
      <c r="C154" s="67"/>
      <c r="D154" s="67"/>
      <c r="E154" s="67"/>
      <c r="F154" s="67"/>
      <c r="G154" s="67"/>
      <c r="H154" s="67"/>
      <c r="I154" s="67"/>
      <c r="J154" s="67"/>
      <c r="K154" s="67"/>
      <c r="L154" s="44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sheetProtection sheet="1" autoFilter="0" formatColumns="0" formatRows="0" objects="1" scenarios="1" spinCount="100000" saltValue="tEyQuN2+PdJlsJVBwwuOw2S3g1mVR8WCDi8Pi7+/IjLg1rcEg7+rQuHyzqKCRU6S/Ag+sgsWFPlpzuywc8SO9Q==" hashValue="zP+FG+D2IWz0Z0WpwycZDX3k/OetmO6uuqTnUVSzvHFrBrd84ytL7iD7dRrIWnYGcsSEHTIdzBQivnqLoBjUaA==" algorithmName="SHA-512" password="CC35"/>
  <autoFilter ref="C120:K15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H81M-VG4-PR\Pavla</dc:creator>
  <cp:lastModifiedBy>H81M-VG4-PR\Pavla</cp:lastModifiedBy>
  <dcterms:created xsi:type="dcterms:W3CDTF">2024-08-22T08:58:18Z</dcterms:created>
  <dcterms:modified xsi:type="dcterms:W3CDTF">2024-08-22T08:58:23Z</dcterms:modified>
</cp:coreProperties>
</file>