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300" windowWidth="13050" windowHeight="120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list'!$F$4</definedName>
    <definedName name="MJ">'Krycí list'!$G$4</definedName>
    <definedName name="Mont">'Rekapitulace'!$H$25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'Položky'!$A$1:$G$134</definedName>
    <definedName name="_xlnm.Print_Area" localSheetId="1">'Rekapitulace'!$A$1:$I$32</definedName>
    <definedName name="PocetMJ">'Krycí list'!$G$7</definedName>
    <definedName name="Poznamka">'Krycí list'!$B$37</definedName>
    <definedName name="Projektant">'Krycí list'!$C$7</definedName>
    <definedName name="PSV">'Rekapitulace'!$F$25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<sst xmlns="http://schemas.openxmlformats.org/spreadsheetml/2006/main" count="441" uniqueCount="287">
  <si>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</si>
  <si>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</si>
  <si>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</si>
  <si>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</si>
  <si>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</si>
  <si>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</si>
  <si>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</si>
  <si>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</si>
  <si>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</si>
  <si>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</si>
  <si>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</si>
  <si>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</si>
  <si>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</si>
  <si>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</si>
  <si>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</si>
  <si>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</si>
  <si>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</si>
  <si>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</si>
  <si>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</si>
  <si>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</si>
  <si>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</si>
  <si>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</si>
  <si>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</si>
  <si>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</si>
  <si>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</si>
  <si>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</si>
  <si>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</si>
  <si>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</si>
  <si>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</si>
  <si>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</si>
  <si>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</si>
  <si>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</si>
  <si>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</si>
  <si>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</si>
  <si>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</si>
  <si>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</si>
  <si>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</si>
  <si>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</si>
  <si>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</si>
  <si>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</si>
  <si>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</si>
  <si>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</si>
  <si>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</si>
  <si>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</si>
  <si>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</si>
  <si>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</si>
  <si>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</si>
  <si>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</si>
  <si>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</si>
  <si>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</si>
  <si>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</si>
  <si>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</si>
  <si>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</si>
  <si>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</si>
  <si>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</si>
  <si>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</si>
  <si>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</si>
  <si>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</si>
  <si>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</si>
  <si>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</si>
  <si>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</si>
  <si>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</si>
  <si>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</si>
  <si>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</si>
  <si>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</si>
  <si>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</si>
  <si>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</si>
  <si>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</si>
  <si>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</si>
  <si>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ZŠ a MŠ Křenová</t>
  </si>
  <si>
    <t>Objekt Mlýnská</t>
  </si>
  <si>
    <t>3</t>
  </si>
  <si>
    <t>Svislé a kompletní konstrukce</t>
  </si>
  <si>
    <t>349 23-4841.R00</t>
  </si>
  <si>
    <t>Doplnění zdiva říms pod i nadokenních atika</t>
  </si>
  <si>
    <t>m</t>
  </si>
  <si>
    <t>314 23-2531.RT2</t>
  </si>
  <si>
    <t>Zdivo komín. těles z cihel plných 25 cm na MC 10 s použitím suché maltové směsi</t>
  </si>
  <si>
    <t>m3</t>
  </si>
  <si>
    <t>316 24-5011.R00</t>
  </si>
  <si>
    <t xml:space="preserve">Ukončující vrstvy z cihel CP 25 cm, P20 naplocho </t>
  </si>
  <si>
    <t>m2</t>
  </si>
  <si>
    <t>319 20-1319.R00</t>
  </si>
  <si>
    <t xml:space="preserve">Vyrovnání zdiva pod omítku maltou ze SMS tl. 50 mm </t>
  </si>
  <si>
    <t>319 20-1311.R00</t>
  </si>
  <si>
    <t>Vyrovnání povrchu zdiva maltou tl.do 3 cm komín pod střechou</t>
  </si>
  <si>
    <t>314 20-</t>
  </si>
  <si>
    <t xml:space="preserve">Komín Schiedel SCHIEDEL FLEX PLUS </t>
  </si>
  <si>
    <t>4</t>
  </si>
  <si>
    <t>Vodorovné konstrukce</t>
  </si>
  <si>
    <t>417 32-1313.R00</t>
  </si>
  <si>
    <t xml:space="preserve">Ztužující pásy a věnce z betonu železového C 16/20 </t>
  </si>
  <si>
    <t>417 35-1115.R00</t>
  </si>
  <si>
    <t xml:space="preserve">Bednění ztužujících pásů a věnců - zřízení </t>
  </si>
  <si>
    <t>417 35-1116.R00</t>
  </si>
  <si>
    <t xml:space="preserve">Bednění ztužujících pásů a věnců - odstranění </t>
  </si>
  <si>
    <t>317 94-0010.RAA</t>
  </si>
  <si>
    <t>Osazení válcovaných profilů do č.12 včetně dodávky ocelových prvků</t>
  </si>
  <si>
    <t>t</t>
  </si>
  <si>
    <t>61</t>
  </si>
  <si>
    <t>Upravy povrchů vnitřní</t>
  </si>
  <si>
    <t>612 42-0014.RAA</t>
  </si>
  <si>
    <t>Omítka stěn vnitřní vápenocementová hladká montáž a demontáž pomocného lešení</t>
  </si>
  <si>
    <t>62</t>
  </si>
  <si>
    <t>Upravy povrchů vnější</t>
  </si>
  <si>
    <t>622 45-4311.R00</t>
  </si>
  <si>
    <t>Oprava vnějších omítek cement.,hladkých do 30 % komínové zdivo</t>
  </si>
  <si>
    <t>622 47-1103.RAA</t>
  </si>
  <si>
    <t>Omítka stěn vnější Cemix štuková, složitost 2 postřik, jádro 082 (15 mm), štuk 023 b, lešení</t>
  </si>
  <si>
    <t>95</t>
  </si>
  <si>
    <t>Dokončovací kce na pozem.stav.</t>
  </si>
  <si>
    <t>952 90-2121.R00</t>
  </si>
  <si>
    <t xml:space="preserve">Odstranění holubího trusu z podlah do tl. 5 cm </t>
  </si>
  <si>
    <t>96</t>
  </si>
  <si>
    <t>Bourání konstrukcí</t>
  </si>
  <si>
    <t>966 03-1314.R00</t>
  </si>
  <si>
    <t xml:space="preserve">Bourání říms cihel, tl. nad 30 cm, vyložení 25 cm </t>
  </si>
  <si>
    <t>97</t>
  </si>
  <si>
    <t>Prorážení otvorů</t>
  </si>
  <si>
    <t>979 01-2212.R00</t>
  </si>
  <si>
    <t xml:space="preserve">Svislá doprava suti a vybour. hmot na H do 4 m </t>
  </si>
  <si>
    <t>979 01-2219.R00</t>
  </si>
  <si>
    <t xml:space="preserve">Příplatek k suti za každých dalších 4 m výšky </t>
  </si>
  <si>
    <t>979 98-1101.R00</t>
  </si>
  <si>
    <t xml:space="preserve">Kontejner, suť bez příměsí, odvoz a likvidace, 3 t </t>
  </si>
  <si>
    <t>979 99-0161.R00</t>
  </si>
  <si>
    <t xml:space="preserve">Poplatek za skládku suti - dřevo </t>
  </si>
  <si>
    <t>979 08-1111.R00</t>
  </si>
  <si>
    <t xml:space="preserve">Odvoz dřeva na skládku do 1 km </t>
  </si>
  <si>
    <t>979 08-1121.R00</t>
  </si>
  <si>
    <t xml:space="preserve">Příplatek k odvozu za každý další 1 km </t>
  </si>
  <si>
    <t>99</t>
  </si>
  <si>
    <t>Staveništní přesun hmot</t>
  </si>
  <si>
    <t>999 28-1111.R00</t>
  </si>
  <si>
    <t xml:space="preserve">Přesun hmot pro opravy a údržbu do výšky 25 m </t>
  </si>
  <si>
    <t>711</t>
  </si>
  <si>
    <t>Izolace proti vodě</t>
  </si>
  <si>
    <t>711 13-1101.RT1</t>
  </si>
  <si>
    <t>Izolace proti vlhkosti vodorovná pásy na sucho 1 vrstva - asfaltový pás ve specifikaci</t>
  </si>
  <si>
    <t>628-31114</t>
  </si>
  <si>
    <t xml:space="preserve">Pás asfaltovaný oxidovaný IPA V60 S 35 </t>
  </si>
  <si>
    <t>998 71-1102.R00</t>
  </si>
  <si>
    <t xml:space="preserve">Přesun hmot pro izolace proti vodě, výšky do 12 m </t>
  </si>
  <si>
    <t>712</t>
  </si>
  <si>
    <t>Živičné krytiny</t>
  </si>
  <si>
    <t>712 30-0831.RT3</t>
  </si>
  <si>
    <t>Odstranění živičné krytiny střech do 10° 1vrstvé z ploch jednotlivě nad 20 m2</t>
  </si>
  <si>
    <t>712 37-1</t>
  </si>
  <si>
    <t xml:space="preserve">Povlaková krytina střech do 10°, PVC DEKPLAN 76 </t>
  </si>
  <si>
    <t>283-29094</t>
  </si>
  <si>
    <t xml:space="preserve">Fólie stavební tl. 0,20 mm, š. 2000 mm, dl. 50 m </t>
  </si>
  <si>
    <t>693-66198</t>
  </si>
  <si>
    <t xml:space="preserve">Geotextilie FILTEK 300 g/m2 š. 200cm 100% PP </t>
  </si>
  <si>
    <t>762</t>
  </si>
  <si>
    <t>Konstrukce tesařské</t>
  </si>
  <si>
    <t>762 34-2812.R00</t>
  </si>
  <si>
    <t xml:space="preserve">Demontáž laťování střech, rozteč latí do 50 cm </t>
  </si>
  <si>
    <t>762 33-1811.R00</t>
  </si>
  <si>
    <t xml:space="preserve">Demontáž konstrukcí krovů z hranolů do 120 cm2 </t>
  </si>
  <si>
    <t>762 33-1814.R00</t>
  </si>
  <si>
    <t xml:space="preserve">Demontáž konstrukcí krovů z hranolů do 450 cm2 </t>
  </si>
  <si>
    <t>762 33-1812.R00</t>
  </si>
  <si>
    <t xml:space="preserve">Demontáž konstrukcí krovů z hranolů do 224 cm2 </t>
  </si>
  <si>
    <t>762 33-1</t>
  </si>
  <si>
    <t xml:space="preserve">Demontáž konstrukcí příhradových vazníků </t>
  </si>
  <si>
    <t>762 33-3130.RT3</t>
  </si>
  <si>
    <t>Montáž vázaných krovů nepravidelných do 288 cm2 včetně dodávky řeziva, hranoly 14/18</t>
  </si>
  <si>
    <t>762 33-3120.RT2</t>
  </si>
  <si>
    <t>Montáž vázaných krovů nepravidelných do 224 cm2 včetně dodávky řeziva, hranoly 12/16</t>
  </si>
  <si>
    <t>762 33-2110.RT5</t>
  </si>
  <si>
    <t>Montáž vázaných krovů pravidelných do 120 cm2 včetně dodávky řeziva, hranoly 60/180</t>
  </si>
  <si>
    <t>762 33-3140.RT3</t>
  </si>
  <si>
    <t>Montáž vázaných krovů nepravidelných do 450 cm2 včetně dodávky řeziva, hranoly 16/20</t>
  </si>
  <si>
    <t>Montáž vázaných krovů nepravidelných do 288 cm2 včetně dodávky řeziva, hranoly 16/16</t>
  </si>
  <si>
    <t>762 33-3120.RT3</t>
  </si>
  <si>
    <t>Montáž vázaných krovů nepravidelných do 224 cm2 včetně dodávky řeziva, hranoly 10/14</t>
  </si>
  <si>
    <t>762 33-3130.RT2</t>
  </si>
  <si>
    <t>Montáž vázaných krovů nepravidelných do 288 cm2 včetně dodávky řeziva, hranoly 20/14</t>
  </si>
  <si>
    <t>Montáž vázaných krovů nepravidelných do 288 cm2 včetně dodávky řeziva, hranoly 16/18</t>
  </si>
  <si>
    <t>Montáž vázaných krovů nepravidelných nad 450 cm2 včetně dodávky řeziva, hranoly 20/24</t>
  </si>
  <si>
    <t>762 39-5000.R00</t>
  </si>
  <si>
    <t xml:space="preserve">Spojovací a ochranné prostředky pro střechy </t>
  </si>
  <si>
    <t>998 76-2104.R00</t>
  </si>
  <si>
    <t xml:space="preserve">Přesun hmot pro tesařské konstrukce, výšky do 36 m </t>
  </si>
  <si>
    <t>762 34-0032.RAA</t>
  </si>
  <si>
    <t>Laťování střech rozteč 36 cm latě 3 x 5 cm, včetně dodávky řeziva</t>
  </si>
  <si>
    <t>762 34-1210.RT3</t>
  </si>
  <si>
    <t>Montáž bednění střech rovných, prkna hrubá na sraz včetně dodávky řeziva, prkna tl. 22 mm</t>
  </si>
  <si>
    <t>762 34-1821.R00</t>
  </si>
  <si>
    <t xml:space="preserve">Demontáž bednění střech rovných z fošen hrubých </t>
  </si>
  <si>
    <t>764</t>
  </si>
  <si>
    <t>Konstrukce klempířské</t>
  </si>
  <si>
    <t>764 32-1921.R00</t>
  </si>
  <si>
    <t xml:space="preserve">Oprava oplechování říms Pz, rš 500 mm, do 45° </t>
  </si>
  <si>
    <t>764 39-2851.R00</t>
  </si>
  <si>
    <t xml:space="preserve">Demontáž úžlabí, rš 660 mm, sklon do 45° </t>
  </si>
  <si>
    <t>764 41-0850.R00</t>
  </si>
  <si>
    <t xml:space="preserve">Demontáž oplechování atik,rš od 100 do 330 mm </t>
  </si>
  <si>
    <t>764 34-1</t>
  </si>
  <si>
    <t xml:space="preserve">Oprava klempířských výrobků ostatních </t>
  </si>
  <si>
    <t>kpl</t>
  </si>
  <si>
    <t>998 76-4104.R00</t>
  </si>
  <si>
    <t xml:space="preserve">Přesun hmot pro klempířské konstr., výšky do 36 m </t>
  </si>
  <si>
    <t>764 35-1911.R00</t>
  </si>
  <si>
    <t xml:space="preserve">Oprava žlabů Pz podokap. 4 hran, rš 330 mm, do 45° </t>
  </si>
  <si>
    <t>764 35-1936.R00</t>
  </si>
  <si>
    <t xml:space="preserve">Oprava háků žlabů Pz 4hranných, rš 500 mm </t>
  </si>
  <si>
    <t>kus</t>
  </si>
  <si>
    <t>764 41-0280.R00</t>
  </si>
  <si>
    <t xml:space="preserve">Oplechování atik včetně rohů Pz, rš 600 mm </t>
  </si>
  <si>
    <t>765</t>
  </si>
  <si>
    <t>Krytiny tvrdé</t>
  </si>
  <si>
    <t>765 31-8871.R00</t>
  </si>
  <si>
    <t xml:space="preserve">Demontáž krytiny z hřebenáčů, tvrdá malta, do suti </t>
  </si>
  <si>
    <t>765 31-2870.R00</t>
  </si>
  <si>
    <t xml:space="preserve">Demontáž krytiny dvoudrážk., tvrdá malta, do suti </t>
  </si>
  <si>
    <t>765 90-1102.R00</t>
  </si>
  <si>
    <t xml:space="preserve">Fólie podstřešní paropropustná Tuning Fol - N </t>
  </si>
  <si>
    <t>7651</t>
  </si>
  <si>
    <t>Univerzální světlíkTONDACH  TUNING FINESTRA 450x550,barva červená</t>
  </si>
  <si>
    <t>7652</t>
  </si>
  <si>
    <t>Univerzální vikýřTONDACH  TUNING FINESTRA Profesionál430x500,barva červená</t>
  </si>
  <si>
    <t>765 31-3188.R00</t>
  </si>
  <si>
    <t xml:space="preserve">Pás větrací okapní ochranný 500/10 cm </t>
  </si>
  <si>
    <t>765 31-3161.RS1</t>
  </si>
  <si>
    <t>Zakončení štítu taškou Brněnka 14 okrajová z tašek režných</t>
  </si>
  <si>
    <t>765 31-3169.R00</t>
  </si>
  <si>
    <t xml:space="preserve">Střešní lávka, rošt 400 x 250 mm </t>
  </si>
  <si>
    <t>765 31-3184.RS1</t>
  </si>
  <si>
    <t>Taška prostupová + nástavec odvětrání kanalizace taška režná</t>
  </si>
  <si>
    <t>7653</t>
  </si>
  <si>
    <t>Protisněhový komplet Tondach 3000mm</t>
  </si>
  <si>
    <t>765 31-3185.RS1</t>
  </si>
  <si>
    <t>Taška prostupová + nástavec pro anténu taška režná</t>
  </si>
  <si>
    <t>765 31-3151.R00</t>
  </si>
  <si>
    <t xml:space="preserve">Pás úžlabí plast. s těsněním ke krytině a hřebeni </t>
  </si>
  <si>
    <t>998 76-5104.R00</t>
  </si>
  <si>
    <t xml:space="preserve">Přesun hmot pro krytiny tvrdé, výšky do 36 m </t>
  </si>
  <si>
    <t>765 31-3131.RS1</t>
  </si>
  <si>
    <t>Hřeben z hřebenáčů č.2 na větrací pás s kartáči z hřebenáčů režných</t>
  </si>
  <si>
    <t>765 31-3111.RS1</t>
  </si>
  <si>
    <t>Krytina Brněnka 14, střech jednoduchých z tašek režných</t>
  </si>
  <si>
    <t>766</t>
  </si>
  <si>
    <t>Konstrukce truhlářské</t>
  </si>
  <si>
    <t>766 42-0020.RA0</t>
  </si>
  <si>
    <t xml:space="preserve">Obklad podhledů deskami z aglomerovaného dřeva </t>
  </si>
  <si>
    <t>998 76-6102.R00</t>
  </si>
  <si>
    <t xml:space="preserve">Přesun hmot pro truhlářské konstr., výšky do 12 m </t>
  </si>
  <si>
    <t>783</t>
  </si>
  <si>
    <t>Nátěry</t>
  </si>
  <si>
    <t>783 78-2103.RT2</t>
  </si>
  <si>
    <t>Nátěr tesařských konstrukcí prostředkem CF 3 x Cf proti ohni, škůdcům - interier 3x</t>
  </si>
  <si>
    <t>783 22-4900.R00</t>
  </si>
  <si>
    <t xml:space="preserve">Údržba, nátěr syntetický kov. konstr.1x + 1x email </t>
  </si>
  <si>
    <t>783 51-1000.R00</t>
  </si>
  <si>
    <t xml:space="preserve">Nátěr olejový klempířských konstrukcí  Z + 1x </t>
  </si>
  <si>
    <t>M21</t>
  </si>
  <si>
    <t>Elektromontáže</t>
  </si>
  <si>
    <t>210 20-0020.RAB</t>
  </si>
  <si>
    <t>Hromosvod pro administrativní budovy</t>
  </si>
  <si>
    <t>kompl</t>
  </si>
  <si>
    <t>M22</t>
  </si>
  <si>
    <t>Montáž sdělovací a zabezp.tech</t>
  </si>
  <si>
    <t>221</t>
  </si>
  <si>
    <t xml:space="preserve">Demontáž a montáž antény </t>
  </si>
  <si>
    <t>100</t>
  </si>
  <si>
    <t>Nespecifikované položky</t>
  </si>
  <si>
    <t xml:space="preserve">Autorský dozor </t>
  </si>
  <si>
    <t>Opravy,údržba a průběžné čistění objektu a okolí  při stavbě</t>
  </si>
  <si>
    <t xml:space="preserve">Projektová dokumentace skutečného provedení stavby </t>
  </si>
  <si>
    <t>5</t>
  </si>
  <si>
    <t>Zajištění zvláštního užívání komunikací pro realizaci- chodník a ulice</t>
  </si>
  <si>
    <t>6</t>
  </si>
  <si>
    <t xml:space="preserve">Zpracování plánu BOZP </t>
  </si>
  <si>
    <t>7</t>
  </si>
  <si>
    <t>Práce autojeřábu včetně vazače pro uložení konstrukce krovu a tašek</t>
  </si>
  <si>
    <t>hod.</t>
  </si>
  <si>
    <t>8</t>
  </si>
  <si>
    <t xml:space="preserve">Zábory ploch </t>
  </si>
  <si>
    <t>kpl.</t>
  </si>
  <si>
    <t>9</t>
  </si>
  <si>
    <t>Rezerva na nepředvídatelné práce při rekonstrukci 3% z předpokládané ceny stavebních prací</t>
  </si>
  <si>
    <t>12</t>
  </si>
  <si>
    <t xml:space="preserve">Závěrečný úklid objektu a okolí </t>
  </si>
  <si>
    <t>11</t>
  </si>
  <si>
    <t>Kontrola a revize komínu včetně vyčistění</t>
  </si>
  <si>
    <t>Zařízení staveniště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</si>
</sst>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Rekapitulace!A30</f>
        <v>Zařízení staveniště</v>
      </c>
      <c r="E14" s="44"/>
      <c r="F14" s="45"/>
      <c r="G14" s="42">
        <f>Rekapitulace!I30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ZŠ a MŠ Křenová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Objekt Mlýnská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Položky!BA14</f>
        <v>0</v>
      </c>
      <c r="F7" s="173">
        <f>Položky!BB14</f>
        <v>0</v>
      </c>
      <c r="G7" s="173">
        <f>Položky!BC14</f>
        <v>0</v>
      </c>
      <c r="H7" s="173">
        <f>Položky!BD14</f>
        <v>0</v>
      </c>
      <c r="I7" s="174">
        <f>Položky!BE14</f>
        <v>0</v>
      </c>
    </row>
    <row r="8" spans="1:9" s="11" customFormat="1" ht="12.75">
      <c r="A8" s="171" t="str">
        <f>Položky!B15</f>
        <v>4</v>
      </c>
      <c r="B8" s="86" t="str">
        <f>Položky!C15</f>
        <v>Vodorovné konstrukce</v>
      </c>
      <c r="C8" s="87"/>
      <c r="D8" s="88"/>
      <c r="E8" s="172">
        <f>Položky!BA21</f>
        <v>0</v>
      </c>
      <c r="F8" s="173">
        <f>Položky!BB21</f>
        <v>0</v>
      </c>
      <c r="G8" s="173">
        <f>Položky!BC21</f>
        <v>0</v>
      </c>
      <c r="H8" s="173">
        <f>Položky!BD21</f>
        <v>0</v>
      </c>
      <c r="I8" s="174">
        <f>Položky!BE21</f>
        <v>0</v>
      </c>
    </row>
    <row r="9" spans="1:9" s="11" customFormat="1" ht="12.75">
      <c r="A9" s="171" t="str">
        <f>Položky!B22</f>
        <v>61</v>
      </c>
      <c r="B9" s="86" t="str">
        <f>Položky!C22</f>
        <v>Upravy povrchů vnitřní</v>
      </c>
      <c r="C9" s="87"/>
      <c r="D9" s="88"/>
      <c r="E9" s="172">
        <f>Položky!BA24</f>
        <v>0</v>
      </c>
      <c r="F9" s="173">
        <f>Položky!BB24</f>
        <v>0</v>
      </c>
      <c r="G9" s="173">
        <f>Položky!BC24</f>
        <v>0</v>
      </c>
      <c r="H9" s="173">
        <f>Položky!BD24</f>
        <v>0</v>
      </c>
      <c r="I9" s="174">
        <f>Položky!BE24</f>
        <v>0</v>
      </c>
    </row>
    <row r="10" spans="1:9" s="11" customFormat="1" ht="12.75">
      <c r="A10" s="171" t="str">
        <f>Položky!B25</f>
        <v>62</v>
      </c>
      <c r="B10" s="86" t="str">
        <f>Položky!C25</f>
        <v>Upravy povrchů vnější</v>
      </c>
      <c r="C10" s="87"/>
      <c r="D10" s="88"/>
      <c r="E10" s="172">
        <f>Položky!BA28</f>
        <v>0</v>
      </c>
      <c r="F10" s="173">
        <f>Položky!BB28</f>
        <v>0</v>
      </c>
      <c r="G10" s="173">
        <f>Položky!BC28</f>
        <v>0</v>
      </c>
      <c r="H10" s="173">
        <f>Položky!BD28</f>
        <v>0</v>
      </c>
      <c r="I10" s="174">
        <f>Položky!BE28</f>
        <v>0</v>
      </c>
    </row>
    <row r="11" spans="1:9" s="11" customFormat="1" ht="12.75">
      <c r="A11" s="171" t="str">
        <f>Položky!B29</f>
        <v>95</v>
      </c>
      <c r="B11" s="86" t="str">
        <f>Položky!C29</f>
        <v>Dokončovací kce na pozem.stav.</v>
      </c>
      <c r="C11" s="87"/>
      <c r="D11" s="88"/>
      <c r="E11" s="172">
        <f>Položky!BA31</f>
        <v>0</v>
      </c>
      <c r="F11" s="173">
        <f>Položky!BB31</f>
        <v>0</v>
      </c>
      <c r="G11" s="173">
        <f>Položky!BC31</f>
        <v>0</v>
      </c>
      <c r="H11" s="173">
        <f>Položky!BD31</f>
        <v>0</v>
      </c>
      <c r="I11" s="174">
        <f>Položky!BE31</f>
        <v>0</v>
      </c>
    </row>
    <row r="12" spans="1:9" s="11" customFormat="1" ht="12.75">
      <c r="A12" s="171" t="str">
        <f>Položky!B32</f>
        <v>96</v>
      </c>
      <c r="B12" s="86" t="str">
        <f>Položky!C32</f>
        <v>Bourání konstrukcí</v>
      </c>
      <c r="C12" s="87"/>
      <c r="D12" s="88"/>
      <c r="E12" s="172">
        <f>Položky!BA34</f>
        <v>0</v>
      </c>
      <c r="F12" s="173">
        <f>Položky!BB34</f>
        <v>0</v>
      </c>
      <c r="G12" s="173">
        <f>Položky!BC34</f>
        <v>0</v>
      </c>
      <c r="H12" s="173">
        <f>Položky!BD34</f>
        <v>0</v>
      </c>
      <c r="I12" s="174">
        <f>Položky!BE34</f>
        <v>0</v>
      </c>
    </row>
    <row r="13" spans="1:9" s="11" customFormat="1" ht="12.75">
      <c r="A13" s="171" t="str">
        <f>Položky!B35</f>
        <v>97</v>
      </c>
      <c r="B13" s="86" t="str">
        <f>Položky!C35</f>
        <v>Prorážení otvorů</v>
      </c>
      <c r="C13" s="87"/>
      <c r="D13" s="88"/>
      <c r="E13" s="172">
        <f>Položky!BA42</f>
        <v>0</v>
      </c>
      <c r="F13" s="173">
        <f>Položky!BB42</f>
        <v>0</v>
      </c>
      <c r="G13" s="173">
        <f>Položky!BC42</f>
        <v>0</v>
      </c>
      <c r="H13" s="173">
        <f>Položky!BD42</f>
        <v>0</v>
      </c>
      <c r="I13" s="174">
        <f>Položky!BE42</f>
        <v>0</v>
      </c>
    </row>
    <row r="14" spans="1:9" s="11" customFormat="1" ht="12.75">
      <c r="A14" s="171" t="str">
        <f>Položky!B43</f>
        <v>99</v>
      </c>
      <c r="B14" s="86" t="str">
        <f>Položky!C43</f>
        <v>Staveništní přesun hmot</v>
      </c>
      <c r="C14" s="87"/>
      <c r="D14" s="88"/>
      <c r="E14" s="172">
        <f>Položky!BA45</f>
        <v>0</v>
      </c>
      <c r="F14" s="173">
        <f>Položky!BB45</f>
        <v>0</v>
      </c>
      <c r="G14" s="173">
        <f>Položky!BC45</f>
        <v>0</v>
      </c>
      <c r="H14" s="173">
        <f>Položky!BD45</f>
        <v>0</v>
      </c>
      <c r="I14" s="174">
        <f>Položky!BE45</f>
        <v>0</v>
      </c>
    </row>
    <row r="15" spans="1:9" s="11" customFormat="1" ht="12.75">
      <c r="A15" s="171" t="str">
        <f>Položky!B46</f>
        <v>711</v>
      </c>
      <c r="B15" s="86" t="str">
        <f>Položky!C46</f>
        <v>Izolace proti vodě</v>
      </c>
      <c r="C15" s="87"/>
      <c r="D15" s="88"/>
      <c r="E15" s="172">
        <f>Položky!BA50</f>
        <v>0</v>
      </c>
      <c r="F15" s="173">
        <f>Položky!BB50</f>
        <v>0</v>
      </c>
      <c r="G15" s="173">
        <f>Položky!BC50</f>
        <v>0</v>
      </c>
      <c r="H15" s="173">
        <f>Položky!BD50</f>
        <v>0</v>
      </c>
      <c r="I15" s="174">
        <f>Položky!BE50</f>
        <v>0</v>
      </c>
    </row>
    <row r="16" spans="1:9" s="11" customFormat="1" ht="12.75">
      <c r="A16" s="171" t="str">
        <f>Položky!B51</f>
        <v>712</v>
      </c>
      <c r="B16" s="86" t="str">
        <f>Položky!C51</f>
        <v>Živičné krytiny</v>
      </c>
      <c r="C16" s="87"/>
      <c r="D16" s="88"/>
      <c r="E16" s="172">
        <f>Položky!BA56</f>
        <v>0</v>
      </c>
      <c r="F16" s="173">
        <f>Položky!BB56</f>
        <v>0</v>
      </c>
      <c r="G16" s="173">
        <f>Položky!BC56</f>
        <v>0</v>
      </c>
      <c r="H16" s="173">
        <f>Položky!BD56</f>
        <v>0</v>
      </c>
      <c r="I16" s="174">
        <f>Položky!BE56</f>
        <v>0</v>
      </c>
    </row>
    <row r="17" spans="1:9" s="11" customFormat="1" ht="12.75">
      <c r="A17" s="171" t="str">
        <f>Položky!B57</f>
        <v>762</v>
      </c>
      <c r="B17" s="86" t="str">
        <f>Položky!C57</f>
        <v>Konstrukce tesařské</v>
      </c>
      <c r="C17" s="87"/>
      <c r="D17" s="88"/>
      <c r="E17" s="172">
        <f>Položky!BA79</f>
        <v>0</v>
      </c>
      <c r="F17" s="173">
        <f>Položky!BB79</f>
        <v>0</v>
      </c>
      <c r="G17" s="173">
        <f>Položky!BC79</f>
        <v>0</v>
      </c>
      <c r="H17" s="173">
        <f>Položky!BD79</f>
        <v>0</v>
      </c>
      <c r="I17" s="174">
        <f>Položky!BE79</f>
        <v>0</v>
      </c>
    </row>
    <row r="18" spans="1:9" s="11" customFormat="1" ht="12.75">
      <c r="A18" s="171" t="str">
        <f>Položky!B80</f>
        <v>764</v>
      </c>
      <c r="B18" s="86" t="str">
        <f>Položky!C80</f>
        <v>Konstrukce klempířské</v>
      </c>
      <c r="C18" s="87"/>
      <c r="D18" s="88"/>
      <c r="E18" s="172">
        <f>Položky!BA89</f>
        <v>0</v>
      </c>
      <c r="F18" s="173">
        <f>Položky!BB89</f>
        <v>0</v>
      </c>
      <c r="G18" s="173">
        <f>Položky!BC89</f>
        <v>0</v>
      </c>
      <c r="H18" s="173">
        <f>Položky!BD89</f>
        <v>0</v>
      </c>
      <c r="I18" s="174">
        <f>Položky!BE89</f>
        <v>0</v>
      </c>
    </row>
    <row r="19" spans="1:9" s="11" customFormat="1" ht="12.75">
      <c r="A19" s="171" t="str">
        <f>Položky!B90</f>
        <v>765</v>
      </c>
      <c r="B19" s="86" t="str">
        <f>Položky!C90</f>
        <v>Krytiny tvrdé</v>
      </c>
      <c r="C19" s="87"/>
      <c r="D19" s="88"/>
      <c r="E19" s="172">
        <f>Položky!BA107</f>
        <v>0</v>
      </c>
      <c r="F19" s="173">
        <f>Položky!BB107</f>
        <v>0</v>
      </c>
      <c r="G19" s="173">
        <f>Položky!BC107</f>
        <v>0</v>
      </c>
      <c r="H19" s="173">
        <f>Položky!BD107</f>
        <v>0</v>
      </c>
      <c r="I19" s="174">
        <f>Položky!BE107</f>
        <v>0</v>
      </c>
    </row>
    <row r="20" spans="1:9" s="11" customFormat="1" ht="12.75">
      <c r="A20" s="171" t="str">
        <f>Položky!B108</f>
        <v>766</v>
      </c>
      <c r="B20" s="86" t="str">
        <f>Položky!C108</f>
        <v>Konstrukce truhlářské</v>
      </c>
      <c r="C20" s="87"/>
      <c r="D20" s="88"/>
      <c r="E20" s="172">
        <f>Položky!BA111</f>
        <v>0</v>
      </c>
      <c r="F20" s="173">
        <f>Položky!BB111</f>
        <v>0</v>
      </c>
      <c r="G20" s="173">
        <f>Položky!BC111</f>
        <v>0</v>
      </c>
      <c r="H20" s="173">
        <f>Položky!BD111</f>
        <v>0</v>
      </c>
      <c r="I20" s="174">
        <f>Položky!BE111</f>
        <v>0</v>
      </c>
    </row>
    <row r="21" spans="1:9" s="11" customFormat="1" ht="12.75">
      <c r="A21" s="171" t="str">
        <f>Položky!B112</f>
        <v>783</v>
      </c>
      <c r="B21" s="86" t="str">
        <f>Položky!C112</f>
        <v>Nátěry</v>
      </c>
      <c r="C21" s="87"/>
      <c r="D21" s="88"/>
      <c r="E21" s="172">
        <f>Položky!BA116</f>
        <v>0</v>
      </c>
      <c r="F21" s="173">
        <f>Položky!BB116</f>
        <v>0</v>
      </c>
      <c r="G21" s="173">
        <f>Položky!BC116</f>
        <v>0</v>
      </c>
      <c r="H21" s="173">
        <f>Položky!BD116</f>
        <v>0</v>
      </c>
      <c r="I21" s="174">
        <f>Položky!BE116</f>
        <v>0</v>
      </c>
    </row>
    <row r="22" spans="1:9" s="11" customFormat="1" ht="12.75">
      <c r="A22" s="171" t="str">
        <f>Položky!B117</f>
        <v>M21</v>
      </c>
      <c r="B22" s="86" t="str">
        <f>Položky!C117</f>
        <v>Elektromontáže</v>
      </c>
      <c r="C22" s="87"/>
      <c r="D22" s="88"/>
      <c r="E22" s="172">
        <f>Položky!BA119</f>
        <v>0</v>
      </c>
      <c r="F22" s="173">
        <f>Položky!BB119</f>
        <v>0</v>
      </c>
      <c r="G22" s="173">
        <f>Položky!BC119</f>
        <v>0</v>
      </c>
      <c r="H22" s="173">
        <f>Položky!BD119</f>
        <v>0</v>
      </c>
      <c r="I22" s="174">
        <f>Položky!BE119</f>
        <v>0</v>
      </c>
    </row>
    <row r="23" spans="1:9" s="11" customFormat="1" ht="12.75">
      <c r="A23" s="171" t="str">
        <f>Položky!B120</f>
        <v>M22</v>
      </c>
      <c r="B23" s="86" t="str">
        <f>Položky!C120</f>
        <v>Montáž sdělovací a zabezp.tech</v>
      </c>
      <c r="C23" s="87"/>
      <c r="D23" s="88"/>
      <c r="E23" s="172">
        <f>Položky!BA122</f>
        <v>0</v>
      </c>
      <c r="F23" s="173">
        <f>Položky!BB122</f>
        <v>0</v>
      </c>
      <c r="G23" s="173">
        <f>Položky!BC122</f>
        <v>0</v>
      </c>
      <c r="H23" s="173">
        <f>Položky!BD122</f>
        <v>0</v>
      </c>
      <c r="I23" s="174">
        <f>Položky!BE122</f>
        <v>0</v>
      </c>
    </row>
    <row r="24" spans="1:9" s="11" customFormat="1" ht="13.5" thickBot="1">
      <c r="A24" s="171" t="str">
        <f>Položky!B123</f>
        <v>100</v>
      </c>
      <c r="B24" s="86" t="str">
        <f>Položky!C123</f>
        <v>Nespecifikované položky</v>
      </c>
      <c r="C24" s="87"/>
      <c r="D24" s="88"/>
      <c r="E24" s="172">
        <f>Položky!BA134</f>
        <v>0</v>
      </c>
      <c r="F24" s="173">
        <f>Položky!BB134</f>
        <v>0</v>
      </c>
      <c r="G24" s="173">
        <f>Položky!BC134</f>
        <v>0</v>
      </c>
      <c r="H24" s="173">
        <f>Položky!BD134</f>
        <v>0</v>
      </c>
      <c r="I24" s="174">
        <f>Položky!BE134</f>
        <v>0</v>
      </c>
    </row>
    <row r="25" spans="1:9" s="94" customFormat="1" ht="13.5" thickBot="1">
      <c r="A25" s="89"/>
      <c r="B25" s="81" t="s">
        <v>50</v>
      </c>
      <c r="C25" s="81"/>
      <c r="D25" s="90"/>
      <c r="E25" s="91">
        <f>SUM(E7:E24)</f>
        <v>0</v>
      </c>
      <c r="F25" s="92">
        <f>SUM(F7:F24)</f>
        <v>0</v>
      </c>
      <c r="G25" s="92">
        <f>SUM(G7:G24)</f>
        <v>0</v>
      </c>
      <c r="H25" s="92">
        <f>SUM(H7:H24)</f>
        <v>0</v>
      </c>
      <c r="I25" s="93">
        <f>SUM(I7:I24)</f>
        <v>0</v>
      </c>
    </row>
    <row r="26" spans="1:9" ht="12.75">
      <c r="A26" s="87"/>
      <c r="B26" s="87"/>
      <c r="C26" s="87"/>
      <c r="D26" s="87"/>
      <c r="E26" s="87"/>
      <c r="F26" s="87"/>
      <c r="G26" s="87"/>
      <c r="H26" s="87"/>
      <c r="I26" s="87"/>
    </row>
    <row r="27" spans="1:57" ht="19.5" customHeight="1">
      <c r="A27" s="95" t="s">
        <v>51</v>
      </c>
      <c r="B27" s="95"/>
      <c r="C27" s="95"/>
      <c r="D27" s="95"/>
      <c r="E27" s="95"/>
      <c r="F27" s="95"/>
      <c r="G27" s="96"/>
      <c r="H27" s="95"/>
      <c r="I27" s="95"/>
      <c r="BA27" s="30"/>
      <c r="BB27" s="30"/>
      <c r="BC27" s="30"/>
      <c r="BD27" s="30"/>
      <c r="BE27" s="30"/>
    </row>
    <row r="28" spans="1:9" ht="13.5" thickBot="1">
      <c r="A28" s="97"/>
      <c r="B28" s="97"/>
      <c r="C28" s="97"/>
      <c r="D28" s="97"/>
      <c r="E28" s="97"/>
      <c r="F28" s="97"/>
      <c r="G28" s="97"/>
      <c r="H28" s="97"/>
      <c r="I28" s="97"/>
    </row>
    <row r="29" spans="1:9" ht="12.75">
      <c r="A29" s="98" t="s">
        <v>52</v>
      </c>
      <c r="B29" s="99"/>
      <c r="C29" s="99"/>
      <c r="D29" s="100"/>
      <c r="E29" s="101" t="s">
        <v>53</v>
      </c>
      <c r="F29" s="102" t="s">
        <v>54</v>
      </c>
      <c r="G29" s="103" t="s">
        <v>55</v>
      </c>
      <c r="H29" s="104"/>
      <c r="I29" s="105" t="s">
        <v>53</v>
      </c>
    </row>
    <row r="30" spans="1:53" ht="12.75">
      <c r="A30" s="106" t="s">
        <v>286</v>
      </c>
      <c r="B30" s="107"/>
      <c r="C30" s="107"/>
      <c r="D30" s="108"/>
      <c r="E30" s="109"/>
      <c r="F30" s="110">
        <v>0</v>
      </c>
      <c r="G30" s="111">
        <f>CHOOSE(BA30+1,HSV+PSV,HSV+PSV+Mont,HSV+PSV+Dodavka+Mont,HSV,PSV,Mont,Dodavka,Mont+Dodavka,0)</f>
        <v>0</v>
      </c>
      <c r="H30" s="112"/>
      <c r="I30" s="113">
        <f>E30+F30*G30/100</f>
        <v>0</v>
      </c>
      <c r="BA30">
        <v>0</v>
      </c>
    </row>
    <row r="31" spans="1:9" ht="13.5" thickBot="1">
      <c r="A31" s="114"/>
      <c r="B31" s="115" t="s">
        <v>56</v>
      </c>
      <c r="C31" s="116"/>
      <c r="D31" s="117"/>
      <c r="E31" s="118"/>
      <c r="F31" s="119"/>
      <c r="G31" s="119"/>
      <c r="H31" s="188">
        <f>SUM(I30:I30)</f>
        <v>0</v>
      </c>
      <c r="I31" s="189"/>
    </row>
    <row r="32" spans="1:9" ht="12.75">
      <c r="A32" s="97"/>
      <c r="B32" s="97"/>
      <c r="C32" s="97"/>
      <c r="D32" s="97"/>
      <c r="E32" s="97"/>
      <c r="F32" s="97"/>
      <c r="G32" s="97"/>
      <c r="H32" s="97"/>
      <c r="I32" s="97"/>
    </row>
    <row r="33" spans="2:9" ht="12.75">
      <c r="B33" s="94"/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7"/>
  <sheetViews>
    <sheetView showGridLines="0" showZeros="0" workbookViewId="0" topLeftCell="A1">
      <selection activeCell="A134" sqref="A134:IV136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ZŠ a MŠ Křenová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Objekt Mlýnská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71</v>
      </c>
      <c r="C7" s="145" t="s">
        <v>72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73</v>
      </c>
      <c r="C8" s="153" t="s">
        <v>74</v>
      </c>
      <c r="D8" s="154" t="s">
        <v>75</v>
      </c>
      <c r="E8" s="155">
        <v>12.4</v>
      </c>
      <c r="F8" s="155">
        <v>0</v>
      </c>
      <c r="G8" s="156">
        <f aca="true" t="shared" si="0" ref="G8:G13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3">IF(AZ8=1,G8,0)</f>
        <v>0</v>
      </c>
      <c r="BB8" s="123">
        <f aca="true" t="shared" si="2" ref="BB8:BB13">IF(AZ8=2,G8,0)</f>
        <v>0</v>
      </c>
      <c r="BC8" s="123">
        <f aca="true" t="shared" si="3" ref="BC8:BC13">IF(AZ8=3,G8,0)</f>
        <v>0</v>
      </c>
      <c r="BD8" s="123">
        <f aca="true" t="shared" si="4" ref="BD8:BD13">IF(AZ8=4,G8,0)</f>
        <v>0</v>
      </c>
      <c r="BE8" s="123">
        <f aca="true" t="shared" si="5" ref="BE8:BE13">IF(AZ8=5,G8,0)</f>
        <v>0</v>
      </c>
      <c r="CZ8" s="123">
        <v>0.0914</v>
      </c>
    </row>
    <row r="9" spans="1:104" ht="22.5">
      <c r="A9" s="151">
        <v>2</v>
      </c>
      <c r="B9" s="152" t="s">
        <v>76</v>
      </c>
      <c r="C9" s="153" t="s">
        <v>77</v>
      </c>
      <c r="D9" s="154" t="s">
        <v>78</v>
      </c>
      <c r="E9" s="155">
        <v>0.2805</v>
      </c>
      <c r="F9" s="155">
        <v>0</v>
      </c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1.9331</v>
      </c>
    </row>
    <row r="10" spans="1:104" ht="12.75">
      <c r="A10" s="151">
        <v>3</v>
      </c>
      <c r="B10" s="152" t="s">
        <v>79</v>
      </c>
      <c r="C10" s="153" t="s">
        <v>80</v>
      </c>
      <c r="D10" s="154" t="s">
        <v>81</v>
      </c>
      <c r="E10" s="155">
        <v>0.45</v>
      </c>
      <c r="F10" s="155">
        <v>0</v>
      </c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0.15012</v>
      </c>
    </row>
    <row r="11" spans="1:104" ht="12.75">
      <c r="A11" s="151">
        <v>4</v>
      </c>
      <c r="B11" s="152" t="s">
        <v>82</v>
      </c>
      <c r="C11" s="153" t="s">
        <v>83</v>
      </c>
      <c r="D11" s="154" t="s">
        <v>81</v>
      </c>
      <c r="E11" s="155">
        <v>49.905</v>
      </c>
      <c r="F11" s="155">
        <v>0</v>
      </c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0.03985</v>
      </c>
    </row>
    <row r="12" spans="1:104" ht="22.5">
      <c r="A12" s="151">
        <v>5</v>
      </c>
      <c r="B12" s="152" t="s">
        <v>84</v>
      </c>
      <c r="C12" s="153" t="s">
        <v>85</v>
      </c>
      <c r="D12" s="154" t="s">
        <v>81</v>
      </c>
      <c r="E12" s="155">
        <v>10.048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0.03767</v>
      </c>
    </row>
    <row r="13" spans="1:104" ht="12.75">
      <c r="A13" s="151">
        <v>6</v>
      </c>
      <c r="B13" s="152" t="s">
        <v>86</v>
      </c>
      <c r="C13" s="153" t="s">
        <v>87</v>
      </c>
      <c r="D13" s="154" t="s">
        <v>75</v>
      </c>
      <c r="E13" s="155">
        <v>8.4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0.11359</v>
      </c>
    </row>
    <row r="14" spans="1:57" ht="12.75">
      <c r="A14" s="157"/>
      <c r="B14" s="158" t="s">
        <v>68</v>
      </c>
      <c r="C14" s="159" t="str">
        <f>CONCATENATE(B7," ",C7)</f>
        <v>3 Svislé a kompletní konstrukce</v>
      </c>
      <c r="D14" s="157"/>
      <c r="E14" s="160"/>
      <c r="F14" s="160"/>
      <c r="G14" s="161">
        <f>SUM(G7:G13)</f>
        <v>0</v>
      </c>
      <c r="O14" s="150">
        <v>4</v>
      </c>
      <c r="BA14" s="162">
        <f>SUM(BA7:BA13)</f>
        <v>0</v>
      </c>
      <c r="BB14" s="162">
        <f>SUM(BB7:BB13)</f>
        <v>0</v>
      </c>
      <c r="BC14" s="162">
        <f>SUM(BC7:BC13)</f>
        <v>0</v>
      </c>
      <c r="BD14" s="162">
        <f>SUM(BD7:BD13)</f>
        <v>0</v>
      </c>
      <c r="BE14" s="162">
        <f>SUM(BE7:BE13)</f>
        <v>0</v>
      </c>
    </row>
    <row r="15" spans="1:15" ht="12.75">
      <c r="A15" s="143" t="s">
        <v>65</v>
      </c>
      <c r="B15" s="144" t="s">
        <v>88</v>
      </c>
      <c r="C15" s="145" t="s">
        <v>89</v>
      </c>
      <c r="D15" s="146"/>
      <c r="E15" s="147"/>
      <c r="F15" s="147"/>
      <c r="G15" s="148"/>
      <c r="H15" s="149"/>
      <c r="I15" s="149"/>
      <c r="O15" s="150">
        <v>1</v>
      </c>
    </row>
    <row r="16" spans="1:104" ht="12.75">
      <c r="A16" s="151">
        <v>7</v>
      </c>
      <c r="B16" s="152" t="s">
        <v>90</v>
      </c>
      <c r="C16" s="153" t="s">
        <v>91</v>
      </c>
      <c r="D16" s="154" t="s">
        <v>78</v>
      </c>
      <c r="E16" s="155">
        <v>5.811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2.52517</v>
      </c>
    </row>
    <row r="17" spans="1:104" ht="12.75">
      <c r="A17" s="151">
        <v>8</v>
      </c>
      <c r="B17" s="152" t="s">
        <v>92</v>
      </c>
      <c r="C17" s="153" t="s">
        <v>93</v>
      </c>
      <c r="D17" s="154" t="s">
        <v>81</v>
      </c>
      <c r="E17" s="155">
        <v>51.702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0.00782</v>
      </c>
    </row>
    <row r="18" spans="1:104" ht="12.75">
      <c r="A18" s="151">
        <v>9</v>
      </c>
      <c r="B18" s="152" t="s">
        <v>90</v>
      </c>
      <c r="C18" s="153" t="s">
        <v>91</v>
      </c>
      <c r="D18" s="154" t="s">
        <v>78</v>
      </c>
      <c r="E18" s="155">
        <v>0.717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2.52517</v>
      </c>
    </row>
    <row r="19" spans="1:104" ht="12.75">
      <c r="A19" s="151">
        <v>10</v>
      </c>
      <c r="B19" s="152" t="s">
        <v>94</v>
      </c>
      <c r="C19" s="153" t="s">
        <v>95</v>
      </c>
      <c r="D19" s="154" t="s">
        <v>81</v>
      </c>
      <c r="E19" s="155">
        <v>51.7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 ht="22.5">
      <c r="A20" s="151">
        <v>11</v>
      </c>
      <c r="B20" s="152" t="s">
        <v>96</v>
      </c>
      <c r="C20" s="153" t="s">
        <v>97</v>
      </c>
      <c r="D20" s="154" t="s">
        <v>98</v>
      </c>
      <c r="E20" s="155">
        <v>1.1955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1.09954</v>
      </c>
    </row>
    <row r="21" spans="1:57" ht="12.75">
      <c r="A21" s="157"/>
      <c r="B21" s="158" t="s">
        <v>68</v>
      </c>
      <c r="C21" s="159" t="str">
        <f>CONCATENATE(B15," ",C15)</f>
        <v>4 Vodorovné konstrukce</v>
      </c>
      <c r="D21" s="157"/>
      <c r="E21" s="160"/>
      <c r="F21" s="160"/>
      <c r="G21" s="161">
        <f>SUM(G15:G20)</f>
        <v>0</v>
      </c>
      <c r="O21" s="150">
        <v>4</v>
      </c>
      <c r="BA21" s="162">
        <f>SUM(BA15:BA20)</f>
        <v>0</v>
      </c>
      <c r="BB21" s="162">
        <f>SUM(BB15:BB20)</f>
        <v>0</v>
      </c>
      <c r="BC21" s="162">
        <f>SUM(BC15:BC20)</f>
        <v>0</v>
      </c>
      <c r="BD21" s="162">
        <f>SUM(BD15:BD20)</f>
        <v>0</v>
      </c>
      <c r="BE21" s="162">
        <f>SUM(BE15:BE20)</f>
        <v>0</v>
      </c>
    </row>
    <row r="22" spans="1:15" ht="12.75">
      <c r="A22" s="143" t="s">
        <v>65</v>
      </c>
      <c r="B22" s="144" t="s">
        <v>99</v>
      </c>
      <c r="C22" s="145" t="s">
        <v>100</v>
      </c>
      <c r="D22" s="146"/>
      <c r="E22" s="147"/>
      <c r="F22" s="147"/>
      <c r="G22" s="148"/>
      <c r="H22" s="149"/>
      <c r="I22" s="149"/>
      <c r="O22" s="150">
        <v>1</v>
      </c>
    </row>
    <row r="23" spans="1:104" ht="22.5">
      <c r="A23" s="151">
        <v>12</v>
      </c>
      <c r="B23" s="152" t="s">
        <v>101</v>
      </c>
      <c r="C23" s="153" t="s">
        <v>102</v>
      </c>
      <c r="D23" s="154" t="s">
        <v>81</v>
      </c>
      <c r="E23" s="155">
        <v>17.64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0.04454</v>
      </c>
    </row>
    <row r="24" spans="1:57" ht="12.75">
      <c r="A24" s="157"/>
      <c r="B24" s="158" t="s">
        <v>68</v>
      </c>
      <c r="C24" s="159" t="str">
        <f>CONCATENATE(B22," ",C22)</f>
        <v>61 Upravy povrchů vnitřní</v>
      </c>
      <c r="D24" s="157"/>
      <c r="E24" s="160"/>
      <c r="F24" s="160"/>
      <c r="G24" s="161">
        <f>SUM(G22:G23)</f>
        <v>0</v>
      </c>
      <c r="O24" s="150">
        <v>4</v>
      </c>
      <c r="BA24" s="162">
        <f>SUM(BA22:BA23)</f>
        <v>0</v>
      </c>
      <c r="BB24" s="162">
        <f>SUM(BB22:BB23)</f>
        <v>0</v>
      </c>
      <c r="BC24" s="162">
        <f>SUM(BC22:BC23)</f>
        <v>0</v>
      </c>
      <c r="BD24" s="162">
        <f>SUM(BD22:BD23)</f>
        <v>0</v>
      </c>
      <c r="BE24" s="162">
        <f>SUM(BE22:BE23)</f>
        <v>0</v>
      </c>
    </row>
    <row r="25" spans="1:15" ht="12.75">
      <c r="A25" s="143" t="s">
        <v>65</v>
      </c>
      <c r="B25" s="144" t="s">
        <v>103</v>
      </c>
      <c r="C25" s="145" t="s">
        <v>104</v>
      </c>
      <c r="D25" s="146"/>
      <c r="E25" s="147"/>
      <c r="F25" s="147"/>
      <c r="G25" s="148"/>
      <c r="H25" s="149"/>
      <c r="I25" s="149"/>
      <c r="O25" s="150">
        <v>1</v>
      </c>
    </row>
    <row r="26" spans="1:104" ht="22.5">
      <c r="A26" s="151">
        <v>13</v>
      </c>
      <c r="B26" s="152" t="s">
        <v>105</v>
      </c>
      <c r="C26" s="153" t="s">
        <v>106</v>
      </c>
      <c r="D26" s="154" t="s">
        <v>81</v>
      </c>
      <c r="E26" s="155">
        <v>3.14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13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0.04606</v>
      </c>
    </row>
    <row r="27" spans="1:104" ht="22.5">
      <c r="A27" s="151">
        <v>14</v>
      </c>
      <c r="B27" s="152" t="s">
        <v>107</v>
      </c>
      <c r="C27" s="153" t="s">
        <v>108</v>
      </c>
      <c r="D27" s="154" t="s">
        <v>81</v>
      </c>
      <c r="E27" s="155">
        <v>14.7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14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0.03575</v>
      </c>
    </row>
    <row r="28" spans="1:57" ht="12.75">
      <c r="A28" s="157"/>
      <c r="B28" s="158" t="s">
        <v>68</v>
      </c>
      <c r="C28" s="159" t="str">
        <f>CONCATENATE(B25," ",C25)</f>
        <v>62 Upravy povrchů vnější</v>
      </c>
      <c r="D28" s="157"/>
      <c r="E28" s="160"/>
      <c r="F28" s="160"/>
      <c r="G28" s="161">
        <f>SUM(G25:G27)</f>
        <v>0</v>
      </c>
      <c r="O28" s="150">
        <v>4</v>
      </c>
      <c r="BA28" s="162">
        <f>SUM(BA25:BA27)</f>
        <v>0</v>
      </c>
      <c r="BB28" s="162">
        <f>SUM(BB25:BB27)</f>
        <v>0</v>
      </c>
      <c r="BC28" s="162">
        <f>SUM(BC25:BC27)</f>
        <v>0</v>
      </c>
      <c r="BD28" s="162">
        <f>SUM(BD25:BD27)</f>
        <v>0</v>
      </c>
      <c r="BE28" s="162">
        <f>SUM(BE25:BE27)</f>
        <v>0</v>
      </c>
    </row>
    <row r="29" spans="1:15" ht="12.75">
      <c r="A29" s="143" t="s">
        <v>65</v>
      </c>
      <c r="B29" s="144" t="s">
        <v>109</v>
      </c>
      <c r="C29" s="145" t="s">
        <v>110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15</v>
      </c>
      <c r="B30" s="152" t="s">
        <v>111</v>
      </c>
      <c r="C30" s="153" t="s">
        <v>112</v>
      </c>
      <c r="D30" s="154" t="s">
        <v>81</v>
      </c>
      <c r="E30" s="155">
        <v>85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15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68</v>
      </c>
      <c r="C31" s="159" t="str">
        <f>CONCATENATE(B29," ",C29)</f>
        <v>95 Dokončovací kce na pozem.stav.</v>
      </c>
      <c r="D31" s="157"/>
      <c r="E31" s="160"/>
      <c r="F31" s="160"/>
      <c r="G31" s="161">
        <f>SUM(G29:G30)</f>
        <v>0</v>
      </c>
      <c r="O31" s="150">
        <v>4</v>
      </c>
      <c r="BA31" s="162">
        <f>SUM(BA29:BA30)</f>
        <v>0</v>
      </c>
      <c r="BB31" s="162">
        <f>SUM(BB29:BB30)</f>
        <v>0</v>
      </c>
      <c r="BC31" s="162">
        <f>SUM(BC29:BC30)</f>
        <v>0</v>
      </c>
      <c r="BD31" s="162">
        <f>SUM(BD29:BD30)</f>
        <v>0</v>
      </c>
      <c r="BE31" s="162">
        <f>SUM(BE29:BE30)</f>
        <v>0</v>
      </c>
    </row>
    <row r="32" spans="1:15" ht="12.75">
      <c r="A32" s="143" t="s">
        <v>65</v>
      </c>
      <c r="B32" s="144" t="s">
        <v>113</v>
      </c>
      <c r="C32" s="145" t="s">
        <v>114</v>
      </c>
      <c r="D32" s="146"/>
      <c r="E32" s="147"/>
      <c r="F32" s="147"/>
      <c r="G32" s="148"/>
      <c r="H32" s="149"/>
      <c r="I32" s="149"/>
      <c r="O32" s="150">
        <v>1</v>
      </c>
    </row>
    <row r="33" spans="1:104" ht="12.75">
      <c r="A33" s="151">
        <v>16</v>
      </c>
      <c r="B33" s="152" t="s">
        <v>115</v>
      </c>
      <c r="C33" s="153" t="s">
        <v>116</v>
      </c>
      <c r="D33" s="154" t="s">
        <v>75</v>
      </c>
      <c r="E33" s="155">
        <v>62.3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16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57" ht="12.75">
      <c r="A34" s="157"/>
      <c r="B34" s="158" t="s">
        <v>68</v>
      </c>
      <c r="C34" s="159" t="str">
        <f>CONCATENATE(B32," ",C32)</f>
        <v>96 Bourání konstrukcí</v>
      </c>
      <c r="D34" s="157"/>
      <c r="E34" s="160"/>
      <c r="F34" s="160"/>
      <c r="G34" s="161">
        <f>SUM(G32:G33)</f>
        <v>0</v>
      </c>
      <c r="O34" s="150">
        <v>4</v>
      </c>
      <c r="BA34" s="162">
        <f>SUM(BA32:BA33)</f>
        <v>0</v>
      </c>
      <c r="BB34" s="162">
        <f>SUM(BB32:BB33)</f>
        <v>0</v>
      </c>
      <c r="BC34" s="162">
        <f>SUM(BC32:BC33)</f>
        <v>0</v>
      </c>
      <c r="BD34" s="162">
        <f>SUM(BD32:BD33)</f>
        <v>0</v>
      </c>
      <c r="BE34" s="162">
        <f>SUM(BE32:BE33)</f>
        <v>0</v>
      </c>
    </row>
    <row r="35" spans="1:15" ht="12.75">
      <c r="A35" s="143" t="s">
        <v>65</v>
      </c>
      <c r="B35" s="144" t="s">
        <v>117</v>
      </c>
      <c r="C35" s="145" t="s">
        <v>118</v>
      </c>
      <c r="D35" s="146"/>
      <c r="E35" s="147"/>
      <c r="F35" s="147"/>
      <c r="G35" s="148"/>
      <c r="H35" s="149"/>
      <c r="I35" s="149"/>
      <c r="O35" s="150">
        <v>1</v>
      </c>
    </row>
    <row r="36" spans="1:104" ht="12.75">
      <c r="A36" s="151">
        <v>17</v>
      </c>
      <c r="B36" s="152" t="s">
        <v>119</v>
      </c>
      <c r="C36" s="153" t="s">
        <v>120</v>
      </c>
      <c r="D36" s="154" t="s">
        <v>98</v>
      </c>
      <c r="E36" s="155">
        <v>6</v>
      </c>
      <c r="F36" s="155">
        <v>0</v>
      </c>
      <c r="G36" s="156">
        <f aca="true" t="shared" si="6" ref="G36:G41">E36*F36</f>
        <v>0</v>
      </c>
      <c r="O36" s="150">
        <v>2</v>
      </c>
      <c r="AA36" s="123">
        <v>12</v>
      </c>
      <c r="AB36" s="123">
        <v>0</v>
      </c>
      <c r="AC36" s="123">
        <v>17</v>
      </c>
      <c r="AZ36" s="123">
        <v>1</v>
      </c>
      <c r="BA36" s="123">
        <f aca="true" t="shared" si="7" ref="BA36:BA41">IF(AZ36=1,G36,0)</f>
        <v>0</v>
      </c>
      <c r="BB36" s="123">
        <f aca="true" t="shared" si="8" ref="BB36:BB41">IF(AZ36=2,G36,0)</f>
        <v>0</v>
      </c>
      <c r="BC36" s="123">
        <f aca="true" t="shared" si="9" ref="BC36:BC41">IF(AZ36=3,G36,0)</f>
        <v>0</v>
      </c>
      <c r="BD36" s="123">
        <f aca="true" t="shared" si="10" ref="BD36:BD41">IF(AZ36=4,G36,0)</f>
        <v>0</v>
      </c>
      <c r="BE36" s="123">
        <f aca="true" t="shared" si="11" ref="BE36:BE41">IF(AZ36=5,G36,0)</f>
        <v>0</v>
      </c>
      <c r="CZ36" s="123">
        <v>0</v>
      </c>
    </row>
    <row r="37" spans="1:104" ht="12.75">
      <c r="A37" s="151">
        <v>18</v>
      </c>
      <c r="B37" s="152" t="s">
        <v>121</v>
      </c>
      <c r="C37" s="153" t="s">
        <v>122</v>
      </c>
      <c r="D37" s="154" t="s">
        <v>98</v>
      </c>
      <c r="E37" s="155">
        <v>12</v>
      </c>
      <c r="F37" s="155">
        <v>0</v>
      </c>
      <c r="G37" s="156">
        <f t="shared" si="6"/>
        <v>0</v>
      </c>
      <c r="O37" s="150">
        <v>2</v>
      </c>
      <c r="AA37" s="123">
        <v>12</v>
      </c>
      <c r="AB37" s="123">
        <v>0</v>
      </c>
      <c r="AC37" s="123">
        <v>18</v>
      </c>
      <c r="AZ37" s="123">
        <v>1</v>
      </c>
      <c r="BA37" s="123">
        <f t="shared" si="7"/>
        <v>0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0</v>
      </c>
    </row>
    <row r="38" spans="1:104" ht="12.75">
      <c r="A38" s="151">
        <v>19</v>
      </c>
      <c r="B38" s="152" t="s">
        <v>123</v>
      </c>
      <c r="C38" s="153" t="s">
        <v>124</v>
      </c>
      <c r="D38" s="154" t="s">
        <v>98</v>
      </c>
      <c r="E38" s="155">
        <v>6</v>
      </c>
      <c r="F38" s="155">
        <v>0</v>
      </c>
      <c r="G38" s="156">
        <f t="shared" si="6"/>
        <v>0</v>
      </c>
      <c r="O38" s="150">
        <v>2</v>
      </c>
      <c r="AA38" s="123">
        <v>12</v>
      </c>
      <c r="AB38" s="123">
        <v>0</v>
      </c>
      <c r="AC38" s="123">
        <v>19</v>
      </c>
      <c r="AZ38" s="123">
        <v>1</v>
      </c>
      <c r="BA38" s="123">
        <f t="shared" si="7"/>
        <v>0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0</v>
      </c>
    </row>
    <row r="39" spans="1:104" ht="12.75">
      <c r="A39" s="151">
        <v>20</v>
      </c>
      <c r="B39" s="152" t="s">
        <v>125</v>
      </c>
      <c r="C39" s="153" t="s">
        <v>126</v>
      </c>
      <c r="D39" s="154" t="s">
        <v>98</v>
      </c>
      <c r="E39" s="155">
        <v>22</v>
      </c>
      <c r="F39" s="155">
        <v>0</v>
      </c>
      <c r="G39" s="156">
        <f t="shared" si="6"/>
        <v>0</v>
      </c>
      <c r="O39" s="150">
        <v>2</v>
      </c>
      <c r="AA39" s="123">
        <v>12</v>
      </c>
      <c r="AB39" s="123">
        <v>0</v>
      </c>
      <c r="AC39" s="123">
        <v>20</v>
      </c>
      <c r="AZ39" s="123">
        <v>1</v>
      </c>
      <c r="BA39" s="123">
        <f t="shared" si="7"/>
        <v>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</v>
      </c>
    </row>
    <row r="40" spans="1:104" ht="12.75">
      <c r="A40" s="151">
        <v>21</v>
      </c>
      <c r="B40" s="152" t="s">
        <v>127</v>
      </c>
      <c r="C40" s="153" t="s">
        <v>128</v>
      </c>
      <c r="D40" s="154" t="s">
        <v>98</v>
      </c>
      <c r="E40" s="155">
        <v>22</v>
      </c>
      <c r="F40" s="155">
        <v>0</v>
      </c>
      <c r="G40" s="156">
        <f t="shared" si="6"/>
        <v>0</v>
      </c>
      <c r="O40" s="150">
        <v>2</v>
      </c>
      <c r="AA40" s="123">
        <v>12</v>
      </c>
      <c r="AB40" s="123">
        <v>0</v>
      </c>
      <c r="AC40" s="123">
        <v>21</v>
      </c>
      <c r="AZ40" s="123">
        <v>1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</v>
      </c>
    </row>
    <row r="41" spans="1:104" ht="12.75">
      <c r="A41" s="151">
        <v>22</v>
      </c>
      <c r="B41" s="152" t="s">
        <v>129</v>
      </c>
      <c r="C41" s="153" t="s">
        <v>130</v>
      </c>
      <c r="D41" s="154" t="s">
        <v>98</v>
      </c>
      <c r="E41" s="155">
        <v>88</v>
      </c>
      <c r="F41" s="155">
        <v>0</v>
      </c>
      <c r="G41" s="156">
        <f t="shared" si="6"/>
        <v>0</v>
      </c>
      <c r="O41" s="150">
        <v>2</v>
      </c>
      <c r="AA41" s="123">
        <v>12</v>
      </c>
      <c r="AB41" s="123">
        <v>0</v>
      </c>
      <c r="AC41" s="123">
        <v>22</v>
      </c>
      <c r="AZ41" s="123">
        <v>1</v>
      </c>
      <c r="BA41" s="123">
        <f t="shared" si="7"/>
        <v>0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</v>
      </c>
    </row>
    <row r="42" spans="1:57" ht="12.75">
      <c r="A42" s="157"/>
      <c r="B42" s="158" t="s">
        <v>68</v>
      </c>
      <c r="C42" s="159" t="str">
        <f>CONCATENATE(B35," ",C35)</f>
        <v>97 Prorážení otvorů</v>
      </c>
      <c r="D42" s="157"/>
      <c r="E42" s="160"/>
      <c r="F42" s="160"/>
      <c r="G42" s="161">
        <f>SUM(G35:G41)</f>
        <v>0</v>
      </c>
      <c r="O42" s="150">
        <v>4</v>
      </c>
      <c r="BA42" s="162">
        <f>SUM(BA35:BA41)</f>
        <v>0</v>
      </c>
      <c r="BB42" s="162">
        <f>SUM(BB35:BB41)</f>
        <v>0</v>
      </c>
      <c r="BC42" s="162">
        <f>SUM(BC35:BC41)</f>
        <v>0</v>
      </c>
      <c r="BD42" s="162">
        <f>SUM(BD35:BD41)</f>
        <v>0</v>
      </c>
      <c r="BE42" s="162">
        <f>SUM(BE35:BE41)</f>
        <v>0</v>
      </c>
    </row>
    <row r="43" spans="1:15" ht="12.75">
      <c r="A43" s="143" t="s">
        <v>65</v>
      </c>
      <c r="B43" s="144" t="s">
        <v>131</v>
      </c>
      <c r="C43" s="145" t="s">
        <v>132</v>
      </c>
      <c r="D43" s="146"/>
      <c r="E43" s="147"/>
      <c r="F43" s="147"/>
      <c r="G43" s="148"/>
      <c r="H43" s="149"/>
      <c r="I43" s="149"/>
      <c r="O43" s="150">
        <v>1</v>
      </c>
    </row>
    <row r="44" spans="1:104" ht="12.75">
      <c r="A44" s="151">
        <v>23</v>
      </c>
      <c r="B44" s="152" t="s">
        <v>133</v>
      </c>
      <c r="C44" s="153" t="s">
        <v>134</v>
      </c>
      <c r="D44" s="154" t="s">
        <v>98</v>
      </c>
      <c r="E44" s="155">
        <v>28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23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57" ht="12.75">
      <c r="A45" s="157"/>
      <c r="B45" s="158" t="s">
        <v>68</v>
      </c>
      <c r="C45" s="159" t="str">
        <f>CONCATENATE(B43," ",C43)</f>
        <v>99 Staveništní přesun hmot</v>
      </c>
      <c r="D45" s="157"/>
      <c r="E45" s="160"/>
      <c r="F45" s="160"/>
      <c r="G45" s="161">
        <f>SUM(G43:G44)</f>
        <v>0</v>
      </c>
      <c r="O45" s="150">
        <v>4</v>
      </c>
      <c r="BA45" s="162">
        <f>SUM(BA43:BA44)</f>
        <v>0</v>
      </c>
      <c r="BB45" s="162">
        <f>SUM(BB43:BB44)</f>
        <v>0</v>
      </c>
      <c r="BC45" s="162">
        <f>SUM(BC43:BC44)</f>
        <v>0</v>
      </c>
      <c r="BD45" s="162">
        <f>SUM(BD43:BD44)</f>
        <v>0</v>
      </c>
      <c r="BE45" s="162">
        <f>SUM(BE43:BE44)</f>
        <v>0</v>
      </c>
    </row>
    <row r="46" spans="1:15" ht="12.75">
      <c r="A46" s="143" t="s">
        <v>65</v>
      </c>
      <c r="B46" s="144" t="s">
        <v>135</v>
      </c>
      <c r="C46" s="145" t="s">
        <v>136</v>
      </c>
      <c r="D46" s="146"/>
      <c r="E46" s="147"/>
      <c r="F46" s="147"/>
      <c r="G46" s="148"/>
      <c r="H46" s="149"/>
      <c r="I46" s="149"/>
      <c r="O46" s="150">
        <v>1</v>
      </c>
    </row>
    <row r="47" spans="1:104" ht="22.5">
      <c r="A47" s="151">
        <v>24</v>
      </c>
      <c r="B47" s="152" t="s">
        <v>137</v>
      </c>
      <c r="C47" s="153" t="s">
        <v>138</v>
      </c>
      <c r="D47" s="154" t="s">
        <v>81</v>
      </c>
      <c r="E47" s="155">
        <v>1.3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24</v>
      </c>
      <c r="AZ47" s="123">
        <v>2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04" ht="12.75">
      <c r="A48" s="151">
        <v>25</v>
      </c>
      <c r="B48" s="152" t="s">
        <v>139</v>
      </c>
      <c r="C48" s="153" t="s">
        <v>140</v>
      </c>
      <c r="D48" s="154" t="s">
        <v>81</v>
      </c>
      <c r="E48" s="155">
        <v>1.5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1</v>
      </c>
      <c r="AC48" s="123">
        <v>25</v>
      </c>
      <c r="AZ48" s="123">
        <v>2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0.00405</v>
      </c>
    </row>
    <row r="49" spans="1:104" ht="12.75">
      <c r="A49" s="151">
        <v>26</v>
      </c>
      <c r="B49" s="152" t="s">
        <v>141</v>
      </c>
      <c r="C49" s="153" t="s">
        <v>142</v>
      </c>
      <c r="D49" s="154" t="s">
        <v>98</v>
      </c>
      <c r="E49" s="155">
        <v>0.2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26</v>
      </c>
      <c r="AZ49" s="123">
        <v>2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57" ht="12.75">
      <c r="A50" s="157"/>
      <c r="B50" s="158" t="s">
        <v>68</v>
      </c>
      <c r="C50" s="159" t="str">
        <f>CONCATENATE(B46," ",C46)</f>
        <v>711 Izolace proti vodě</v>
      </c>
      <c r="D50" s="157"/>
      <c r="E50" s="160"/>
      <c r="F50" s="160"/>
      <c r="G50" s="161">
        <f>SUM(G46:G49)</f>
        <v>0</v>
      </c>
      <c r="O50" s="150">
        <v>4</v>
      </c>
      <c r="BA50" s="162">
        <f>SUM(BA46:BA49)</f>
        <v>0</v>
      </c>
      <c r="BB50" s="162">
        <f>SUM(BB46:BB49)</f>
        <v>0</v>
      </c>
      <c r="BC50" s="162">
        <f>SUM(BC46:BC49)</f>
        <v>0</v>
      </c>
      <c r="BD50" s="162">
        <f>SUM(BD46:BD49)</f>
        <v>0</v>
      </c>
      <c r="BE50" s="162">
        <f>SUM(BE46:BE49)</f>
        <v>0</v>
      </c>
    </row>
    <row r="51" spans="1:15" ht="12.75">
      <c r="A51" s="143" t="s">
        <v>65</v>
      </c>
      <c r="B51" s="144" t="s">
        <v>143</v>
      </c>
      <c r="C51" s="145" t="s">
        <v>144</v>
      </c>
      <c r="D51" s="146"/>
      <c r="E51" s="147"/>
      <c r="F51" s="147"/>
      <c r="G51" s="148"/>
      <c r="H51" s="149"/>
      <c r="I51" s="149"/>
      <c r="O51" s="150">
        <v>1</v>
      </c>
    </row>
    <row r="52" spans="1:104" ht="22.5">
      <c r="A52" s="151">
        <v>27</v>
      </c>
      <c r="B52" s="152" t="s">
        <v>145</v>
      </c>
      <c r="C52" s="153" t="s">
        <v>146</v>
      </c>
      <c r="D52" s="154" t="s">
        <v>81</v>
      </c>
      <c r="E52" s="155">
        <v>77</v>
      </c>
      <c r="F52" s="155">
        <v>0</v>
      </c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27</v>
      </c>
      <c r="AZ52" s="123">
        <v>2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104" ht="12.75">
      <c r="A53" s="151">
        <v>28</v>
      </c>
      <c r="B53" s="152" t="s">
        <v>147</v>
      </c>
      <c r="C53" s="153" t="s">
        <v>148</v>
      </c>
      <c r="D53" s="154" t="s">
        <v>81</v>
      </c>
      <c r="E53" s="155">
        <v>77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28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3E-05</v>
      </c>
    </row>
    <row r="54" spans="1:104" ht="12.75">
      <c r="A54" s="151">
        <v>29</v>
      </c>
      <c r="B54" s="152" t="s">
        <v>149</v>
      </c>
      <c r="C54" s="153" t="s">
        <v>150</v>
      </c>
      <c r="D54" s="154" t="s">
        <v>81</v>
      </c>
      <c r="E54" s="155">
        <v>432.2132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1</v>
      </c>
      <c r="AC54" s="123">
        <v>29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1E-05</v>
      </c>
    </row>
    <row r="55" spans="1:104" ht="12.75">
      <c r="A55" s="151">
        <v>30</v>
      </c>
      <c r="B55" s="152" t="s">
        <v>151</v>
      </c>
      <c r="C55" s="153" t="s">
        <v>152</v>
      </c>
      <c r="D55" s="154" t="s">
        <v>81</v>
      </c>
      <c r="E55" s="155">
        <v>77</v>
      </c>
      <c r="F55" s="155">
        <v>0</v>
      </c>
      <c r="G55" s="156">
        <f>E55*F55</f>
        <v>0</v>
      </c>
      <c r="O55" s="150">
        <v>2</v>
      </c>
      <c r="AA55" s="123">
        <v>12</v>
      </c>
      <c r="AB55" s="123">
        <v>1</v>
      </c>
      <c r="AC55" s="123">
        <v>30</v>
      </c>
      <c r="AZ55" s="123">
        <v>2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0.0003</v>
      </c>
    </row>
    <row r="56" spans="1:57" ht="12.75">
      <c r="A56" s="157"/>
      <c r="B56" s="158" t="s">
        <v>68</v>
      </c>
      <c r="C56" s="159" t="str">
        <f>CONCATENATE(B51," ",C51)</f>
        <v>712 Živičné krytiny</v>
      </c>
      <c r="D56" s="157"/>
      <c r="E56" s="160"/>
      <c r="F56" s="160"/>
      <c r="G56" s="161">
        <f>SUM(G51:G55)</f>
        <v>0</v>
      </c>
      <c r="O56" s="150">
        <v>4</v>
      </c>
      <c r="BA56" s="162">
        <f>SUM(BA51:BA55)</f>
        <v>0</v>
      </c>
      <c r="BB56" s="162">
        <f>SUM(BB51:BB55)</f>
        <v>0</v>
      </c>
      <c r="BC56" s="162">
        <f>SUM(BC51:BC55)</f>
        <v>0</v>
      </c>
      <c r="BD56" s="162">
        <f>SUM(BD51:BD55)</f>
        <v>0</v>
      </c>
      <c r="BE56" s="162">
        <f>SUM(BE51:BE55)</f>
        <v>0</v>
      </c>
    </row>
    <row r="57" spans="1:15" ht="12.75">
      <c r="A57" s="143" t="s">
        <v>65</v>
      </c>
      <c r="B57" s="144" t="s">
        <v>153</v>
      </c>
      <c r="C57" s="145" t="s">
        <v>154</v>
      </c>
      <c r="D57" s="146"/>
      <c r="E57" s="147"/>
      <c r="F57" s="147"/>
      <c r="G57" s="148"/>
      <c r="H57" s="149"/>
      <c r="I57" s="149"/>
      <c r="O57" s="150">
        <v>1</v>
      </c>
    </row>
    <row r="58" spans="1:104" ht="12.75">
      <c r="A58" s="151">
        <v>31</v>
      </c>
      <c r="B58" s="152" t="s">
        <v>155</v>
      </c>
      <c r="C58" s="153" t="s">
        <v>156</v>
      </c>
      <c r="D58" s="154" t="s">
        <v>81</v>
      </c>
      <c r="E58" s="155">
        <v>309.8</v>
      </c>
      <c r="F58" s="155">
        <v>0</v>
      </c>
      <c r="G58" s="156">
        <f aca="true" t="shared" si="12" ref="G58:G78">E58*F58</f>
        <v>0</v>
      </c>
      <c r="O58" s="150">
        <v>2</v>
      </c>
      <c r="AA58" s="123">
        <v>12</v>
      </c>
      <c r="AB58" s="123">
        <v>0</v>
      </c>
      <c r="AC58" s="123">
        <v>31</v>
      </c>
      <c r="AZ58" s="123">
        <v>2</v>
      </c>
      <c r="BA58" s="123">
        <f aca="true" t="shared" si="13" ref="BA58:BA78">IF(AZ58=1,G58,0)</f>
        <v>0</v>
      </c>
      <c r="BB58" s="123">
        <f aca="true" t="shared" si="14" ref="BB58:BB78">IF(AZ58=2,G58,0)</f>
        <v>0</v>
      </c>
      <c r="BC58" s="123">
        <f aca="true" t="shared" si="15" ref="BC58:BC78">IF(AZ58=3,G58,0)</f>
        <v>0</v>
      </c>
      <c r="BD58" s="123">
        <f aca="true" t="shared" si="16" ref="BD58:BD78">IF(AZ58=4,G58,0)</f>
        <v>0</v>
      </c>
      <c r="BE58" s="123">
        <f aca="true" t="shared" si="17" ref="BE58:BE78">IF(AZ58=5,G58,0)</f>
        <v>0</v>
      </c>
      <c r="CZ58" s="123">
        <v>0</v>
      </c>
    </row>
    <row r="59" spans="1:104" ht="12.75">
      <c r="A59" s="151">
        <v>32</v>
      </c>
      <c r="B59" s="152" t="s">
        <v>157</v>
      </c>
      <c r="C59" s="153" t="s">
        <v>158</v>
      </c>
      <c r="D59" s="154" t="s">
        <v>75</v>
      </c>
      <c r="E59" s="155">
        <v>294</v>
      </c>
      <c r="F59" s="155">
        <v>0</v>
      </c>
      <c r="G59" s="156">
        <f t="shared" si="12"/>
        <v>0</v>
      </c>
      <c r="O59" s="150">
        <v>2</v>
      </c>
      <c r="AA59" s="123">
        <v>12</v>
      </c>
      <c r="AB59" s="123">
        <v>0</v>
      </c>
      <c r="AC59" s="123">
        <v>32</v>
      </c>
      <c r="AZ59" s="123">
        <v>2</v>
      </c>
      <c r="BA59" s="123">
        <f t="shared" si="13"/>
        <v>0</v>
      </c>
      <c r="BB59" s="123">
        <f t="shared" si="14"/>
        <v>0</v>
      </c>
      <c r="BC59" s="123">
        <f t="shared" si="15"/>
        <v>0</v>
      </c>
      <c r="BD59" s="123">
        <f t="shared" si="16"/>
        <v>0</v>
      </c>
      <c r="BE59" s="123">
        <f t="shared" si="17"/>
        <v>0</v>
      </c>
      <c r="CZ59" s="123">
        <v>0</v>
      </c>
    </row>
    <row r="60" spans="1:104" ht="12.75">
      <c r="A60" s="151">
        <v>33</v>
      </c>
      <c r="B60" s="152" t="s">
        <v>159</v>
      </c>
      <c r="C60" s="153" t="s">
        <v>160</v>
      </c>
      <c r="D60" s="154" t="s">
        <v>75</v>
      </c>
      <c r="E60" s="155">
        <v>150</v>
      </c>
      <c r="F60" s="155">
        <v>0</v>
      </c>
      <c r="G60" s="156">
        <f t="shared" si="12"/>
        <v>0</v>
      </c>
      <c r="O60" s="150">
        <v>2</v>
      </c>
      <c r="AA60" s="123">
        <v>12</v>
      </c>
      <c r="AB60" s="123">
        <v>0</v>
      </c>
      <c r="AC60" s="123">
        <v>33</v>
      </c>
      <c r="AZ60" s="123">
        <v>2</v>
      </c>
      <c r="BA60" s="123">
        <f t="shared" si="13"/>
        <v>0</v>
      </c>
      <c r="BB60" s="123">
        <f t="shared" si="14"/>
        <v>0</v>
      </c>
      <c r="BC60" s="123">
        <f t="shared" si="15"/>
        <v>0</v>
      </c>
      <c r="BD60" s="123">
        <f t="shared" si="16"/>
        <v>0</v>
      </c>
      <c r="BE60" s="123">
        <f t="shared" si="17"/>
        <v>0</v>
      </c>
      <c r="CZ60" s="123">
        <v>0</v>
      </c>
    </row>
    <row r="61" spans="1:104" ht="12.75">
      <c r="A61" s="151">
        <v>34</v>
      </c>
      <c r="B61" s="152" t="s">
        <v>161</v>
      </c>
      <c r="C61" s="153" t="s">
        <v>162</v>
      </c>
      <c r="D61" s="154" t="s">
        <v>75</v>
      </c>
      <c r="E61" s="155">
        <v>137</v>
      </c>
      <c r="F61" s="155">
        <v>0</v>
      </c>
      <c r="G61" s="156">
        <f t="shared" si="12"/>
        <v>0</v>
      </c>
      <c r="O61" s="150">
        <v>2</v>
      </c>
      <c r="AA61" s="123">
        <v>12</v>
      </c>
      <c r="AB61" s="123">
        <v>0</v>
      </c>
      <c r="AC61" s="123">
        <v>34</v>
      </c>
      <c r="AZ61" s="123">
        <v>2</v>
      </c>
      <c r="BA61" s="123">
        <f t="shared" si="13"/>
        <v>0</v>
      </c>
      <c r="BB61" s="123">
        <f t="shared" si="14"/>
        <v>0</v>
      </c>
      <c r="BC61" s="123">
        <f t="shared" si="15"/>
        <v>0</v>
      </c>
      <c r="BD61" s="123">
        <f t="shared" si="16"/>
        <v>0</v>
      </c>
      <c r="BE61" s="123">
        <f t="shared" si="17"/>
        <v>0</v>
      </c>
      <c r="CZ61" s="123">
        <v>0</v>
      </c>
    </row>
    <row r="62" spans="1:104" ht="12.75">
      <c r="A62" s="151">
        <v>35</v>
      </c>
      <c r="B62" s="152" t="s">
        <v>163</v>
      </c>
      <c r="C62" s="153" t="s">
        <v>164</v>
      </c>
      <c r="D62" s="154" t="s">
        <v>75</v>
      </c>
      <c r="E62" s="155">
        <v>69.12</v>
      </c>
      <c r="F62" s="155">
        <v>0</v>
      </c>
      <c r="G62" s="156">
        <f t="shared" si="12"/>
        <v>0</v>
      </c>
      <c r="O62" s="150">
        <v>2</v>
      </c>
      <c r="AA62" s="123">
        <v>12</v>
      </c>
      <c r="AB62" s="123">
        <v>0</v>
      </c>
      <c r="AC62" s="123">
        <v>35</v>
      </c>
      <c r="AZ62" s="123">
        <v>2</v>
      </c>
      <c r="BA62" s="123">
        <f t="shared" si="13"/>
        <v>0</v>
      </c>
      <c r="BB62" s="123">
        <f t="shared" si="14"/>
        <v>0</v>
      </c>
      <c r="BC62" s="123">
        <f t="shared" si="15"/>
        <v>0</v>
      </c>
      <c r="BD62" s="123">
        <f t="shared" si="16"/>
        <v>0</v>
      </c>
      <c r="BE62" s="123">
        <f t="shared" si="17"/>
        <v>0</v>
      </c>
      <c r="CZ62" s="123">
        <v>0</v>
      </c>
    </row>
    <row r="63" spans="1:104" ht="22.5">
      <c r="A63" s="151">
        <v>36</v>
      </c>
      <c r="B63" s="152" t="s">
        <v>165</v>
      </c>
      <c r="C63" s="153" t="s">
        <v>166</v>
      </c>
      <c r="D63" s="154" t="s">
        <v>75</v>
      </c>
      <c r="E63" s="155">
        <v>26.45</v>
      </c>
      <c r="F63" s="155">
        <v>0</v>
      </c>
      <c r="G63" s="156">
        <f t="shared" si="12"/>
        <v>0</v>
      </c>
      <c r="O63" s="150">
        <v>2</v>
      </c>
      <c r="AA63" s="123">
        <v>12</v>
      </c>
      <c r="AB63" s="123">
        <v>0</v>
      </c>
      <c r="AC63" s="123">
        <v>36</v>
      </c>
      <c r="AZ63" s="123">
        <v>2</v>
      </c>
      <c r="BA63" s="123">
        <f t="shared" si="13"/>
        <v>0</v>
      </c>
      <c r="BB63" s="123">
        <f t="shared" si="14"/>
        <v>0</v>
      </c>
      <c r="BC63" s="123">
        <f t="shared" si="15"/>
        <v>0</v>
      </c>
      <c r="BD63" s="123">
        <f t="shared" si="16"/>
        <v>0</v>
      </c>
      <c r="BE63" s="123">
        <f t="shared" si="17"/>
        <v>0</v>
      </c>
      <c r="CZ63" s="123">
        <v>0.01841</v>
      </c>
    </row>
    <row r="64" spans="1:104" ht="22.5">
      <c r="A64" s="151">
        <v>37</v>
      </c>
      <c r="B64" s="152" t="s">
        <v>167</v>
      </c>
      <c r="C64" s="153" t="s">
        <v>168</v>
      </c>
      <c r="D64" s="154" t="s">
        <v>75</v>
      </c>
      <c r="E64" s="155">
        <v>83.94</v>
      </c>
      <c r="F64" s="155">
        <v>0</v>
      </c>
      <c r="G64" s="156">
        <f t="shared" si="12"/>
        <v>0</v>
      </c>
      <c r="O64" s="150">
        <v>2</v>
      </c>
      <c r="AA64" s="123">
        <v>12</v>
      </c>
      <c r="AB64" s="123">
        <v>0</v>
      </c>
      <c r="AC64" s="123">
        <v>37</v>
      </c>
      <c r="AZ64" s="123">
        <v>2</v>
      </c>
      <c r="BA64" s="123">
        <f t="shared" si="13"/>
        <v>0</v>
      </c>
      <c r="BB64" s="123">
        <f t="shared" si="14"/>
        <v>0</v>
      </c>
      <c r="BC64" s="123">
        <f t="shared" si="15"/>
        <v>0</v>
      </c>
      <c r="BD64" s="123">
        <f t="shared" si="16"/>
        <v>0</v>
      </c>
      <c r="BE64" s="123">
        <f t="shared" si="17"/>
        <v>0</v>
      </c>
      <c r="CZ64" s="123">
        <v>0.01115</v>
      </c>
    </row>
    <row r="65" spans="1:104" ht="22.5">
      <c r="A65" s="151">
        <v>38</v>
      </c>
      <c r="B65" s="152" t="s">
        <v>167</v>
      </c>
      <c r="C65" s="153" t="s">
        <v>168</v>
      </c>
      <c r="D65" s="154" t="s">
        <v>75</v>
      </c>
      <c r="E65" s="155">
        <v>27.1</v>
      </c>
      <c r="F65" s="155">
        <v>0</v>
      </c>
      <c r="G65" s="156">
        <f t="shared" si="12"/>
        <v>0</v>
      </c>
      <c r="O65" s="150">
        <v>2</v>
      </c>
      <c r="AA65" s="123">
        <v>12</v>
      </c>
      <c r="AB65" s="123">
        <v>0</v>
      </c>
      <c r="AC65" s="123">
        <v>38</v>
      </c>
      <c r="AZ65" s="123">
        <v>2</v>
      </c>
      <c r="BA65" s="123">
        <f t="shared" si="13"/>
        <v>0</v>
      </c>
      <c r="BB65" s="123">
        <f t="shared" si="14"/>
        <v>0</v>
      </c>
      <c r="BC65" s="123">
        <f t="shared" si="15"/>
        <v>0</v>
      </c>
      <c r="BD65" s="123">
        <f t="shared" si="16"/>
        <v>0</v>
      </c>
      <c r="BE65" s="123">
        <f t="shared" si="17"/>
        <v>0</v>
      </c>
      <c r="CZ65" s="123">
        <v>0.01115</v>
      </c>
    </row>
    <row r="66" spans="1:104" ht="22.5">
      <c r="A66" s="151">
        <v>39</v>
      </c>
      <c r="B66" s="152" t="s">
        <v>169</v>
      </c>
      <c r="C66" s="153" t="s">
        <v>170</v>
      </c>
      <c r="D66" s="154" t="s">
        <v>75</v>
      </c>
      <c r="E66" s="155">
        <v>4</v>
      </c>
      <c r="F66" s="155">
        <v>0</v>
      </c>
      <c r="G66" s="156">
        <f t="shared" si="12"/>
        <v>0</v>
      </c>
      <c r="O66" s="150">
        <v>2</v>
      </c>
      <c r="AA66" s="123">
        <v>12</v>
      </c>
      <c r="AB66" s="123">
        <v>0</v>
      </c>
      <c r="AC66" s="123">
        <v>39</v>
      </c>
      <c r="AZ66" s="123">
        <v>2</v>
      </c>
      <c r="BA66" s="123">
        <f t="shared" si="13"/>
        <v>0</v>
      </c>
      <c r="BB66" s="123">
        <f t="shared" si="14"/>
        <v>0</v>
      </c>
      <c r="BC66" s="123">
        <f t="shared" si="15"/>
        <v>0</v>
      </c>
      <c r="BD66" s="123">
        <f t="shared" si="16"/>
        <v>0</v>
      </c>
      <c r="BE66" s="123">
        <f t="shared" si="17"/>
        <v>0</v>
      </c>
      <c r="CZ66" s="123">
        <v>0.00825</v>
      </c>
    </row>
    <row r="67" spans="1:104" ht="22.5">
      <c r="A67" s="151">
        <v>40</v>
      </c>
      <c r="B67" s="152" t="s">
        <v>167</v>
      </c>
      <c r="C67" s="153" t="s">
        <v>168</v>
      </c>
      <c r="D67" s="154" t="s">
        <v>75</v>
      </c>
      <c r="E67" s="155">
        <v>61.13</v>
      </c>
      <c r="F67" s="155">
        <v>0</v>
      </c>
      <c r="G67" s="156">
        <f t="shared" si="12"/>
        <v>0</v>
      </c>
      <c r="O67" s="150">
        <v>2</v>
      </c>
      <c r="AA67" s="123">
        <v>12</v>
      </c>
      <c r="AB67" s="123">
        <v>0</v>
      </c>
      <c r="AC67" s="123">
        <v>40</v>
      </c>
      <c r="AZ67" s="123">
        <v>2</v>
      </c>
      <c r="BA67" s="123">
        <f t="shared" si="13"/>
        <v>0</v>
      </c>
      <c r="BB67" s="123">
        <f t="shared" si="14"/>
        <v>0</v>
      </c>
      <c r="BC67" s="123">
        <f t="shared" si="15"/>
        <v>0</v>
      </c>
      <c r="BD67" s="123">
        <f t="shared" si="16"/>
        <v>0</v>
      </c>
      <c r="BE67" s="123">
        <f t="shared" si="17"/>
        <v>0</v>
      </c>
      <c r="CZ67" s="123">
        <v>0.01115</v>
      </c>
    </row>
    <row r="68" spans="1:104" ht="22.5">
      <c r="A68" s="151">
        <v>41</v>
      </c>
      <c r="B68" s="152" t="s">
        <v>171</v>
      </c>
      <c r="C68" s="153" t="s">
        <v>172</v>
      </c>
      <c r="D68" s="154" t="s">
        <v>75</v>
      </c>
      <c r="E68" s="155">
        <v>42.2</v>
      </c>
      <c r="F68" s="155">
        <v>0</v>
      </c>
      <c r="G68" s="156">
        <f t="shared" si="12"/>
        <v>0</v>
      </c>
      <c r="O68" s="150">
        <v>2</v>
      </c>
      <c r="AA68" s="123">
        <v>12</v>
      </c>
      <c r="AB68" s="123">
        <v>0</v>
      </c>
      <c r="AC68" s="123">
        <v>41</v>
      </c>
      <c r="AZ68" s="123">
        <v>2</v>
      </c>
      <c r="BA68" s="123">
        <f t="shared" si="13"/>
        <v>0</v>
      </c>
      <c r="BB68" s="123">
        <f t="shared" si="14"/>
        <v>0</v>
      </c>
      <c r="BC68" s="123">
        <f t="shared" si="15"/>
        <v>0</v>
      </c>
      <c r="BD68" s="123">
        <f t="shared" si="16"/>
        <v>0</v>
      </c>
      <c r="BE68" s="123">
        <f t="shared" si="17"/>
        <v>0</v>
      </c>
      <c r="CZ68" s="123">
        <v>0.02821</v>
      </c>
    </row>
    <row r="69" spans="1:104" ht="22.5">
      <c r="A69" s="151">
        <v>42</v>
      </c>
      <c r="B69" s="152" t="s">
        <v>165</v>
      </c>
      <c r="C69" s="153" t="s">
        <v>173</v>
      </c>
      <c r="D69" s="154" t="s">
        <v>75</v>
      </c>
      <c r="E69" s="155">
        <v>4.82</v>
      </c>
      <c r="F69" s="155">
        <v>0</v>
      </c>
      <c r="G69" s="156">
        <f t="shared" si="12"/>
        <v>0</v>
      </c>
      <c r="O69" s="150">
        <v>2</v>
      </c>
      <c r="AA69" s="123">
        <v>12</v>
      </c>
      <c r="AB69" s="123">
        <v>0</v>
      </c>
      <c r="AC69" s="123">
        <v>42</v>
      </c>
      <c r="AZ69" s="123">
        <v>2</v>
      </c>
      <c r="BA69" s="123">
        <f t="shared" si="13"/>
        <v>0</v>
      </c>
      <c r="BB69" s="123">
        <f t="shared" si="14"/>
        <v>0</v>
      </c>
      <c r="BC69" s="123">
        <f t="shared" si="15"/>
        <v>0</v>
      </c>
      <c r="BD69" s="123">
        <f t="shared" si="16"/>
        <v>0</v>
      </c>
      <c r="BE69" s="123">
        <f t="shared" si="17"/>
        <v>0</v>
      </c>
      <c r="CZ69" s="123">
        <v>0.01841</v>
      </c>
    </row>
    <row r="70" spans="1:104" ht="22.5">
      <c r="A70" s="151">
        <v>43</v>
      </c>
      <c r="B70" s="152" t="s">
        <v>174</v>
      </c>
      <c r="C70" s="153" t="s">
        <v>175</v>
      </c>
      <c r="D70" s="154" t="s">
        <v>75</v>
      </c>
      <c r="E70" s="155">
        <v>3.01</v>
      </c>
      <c r="F70" s="155">
        <v>0</v>
      </c>
      <c r="G70" s="156">
        <f t="shared" si="12"/>
        <v>0</v>
      </c>
      <c r="O70" s="150">
        <v>2</v>
      </c>
      <c r="AA70" s="123">
        <v>12</v>
      </c>
      <c r="AB70" s="123">
        <v>0</v>
      </c>
      <c r="AC70" s="123">
        <v>43</v>
      </c>
      <c r="AZ70" s="123">
        <v>2</v>
      </c>
      <c r="BA70" s="123">
        <f t="shared" si="13"/>
        <v>0</v>
      </c>
      <c r="BB70" s="123">
        <f t="shared" si="14"/>
        <v>0</v>
      </c>
      <c r="BC70" s="123">
        <f t="shared" si="15"/>
        <v>0</v>
      </c>
      <c r="BD70" s="123">
        <f t="shared" si="16"/>
        <v>0</v>
      </c>
      <c r="BE70" s="123">
        <f t="shared" si="17"/>
        <v>0</v>
      </c>
      <c r="CZ70" s="123">
        <v>0.01454</v>
      </c>
    </row>
    <row r="71" spans="1:104" ht="22.5">
      <c r="A71" s="151">
        <v>44</v>
      </c>
      <c r="B71" s="152" t="s">
        <v>176</v>
      </c>
      <c r="C71" s="153" t="s">
        <v>177</v>
      </c>
      <c r="D71" s="154" t="s">
        <v>75</v>
      </c>
      <c r="E71" s="155">
        <v>64.85</v>
      </c>
      <c r="F71" s="155">
        <v>0</v>
      </c>
      <c r="G71" s="156">
        <f t="shared" si="12"/>
        <v>0</v>
      </c>
      <c r="O71" s="150">
        <v>2</v>
      </c>
      <c r="AA71" s="123">
        <v>12</v>
      </c>
      <c r="AB71" s="123">
        <v>0</v>
      </c>
      <c r="AC71" s="123">
        <v>44</v>
      </c>
      <c r="AZ71" s="123">
        <v>2</v>
      </c>
      <c r="BA71" s="123">
        <f t="shared" si="13"/>
        <v>0</v>
      </c>
      <c r="BB71" s="123">
        <f t="shared" si="14"/>
        <v>0</v>
      </c>
      <c r="BC71" s="123">
        <f t="shared" si="15"/>
        <v>0</v>
      </c>
      <c r="BD71" s="123">
        <f t="shared" si="16"/>
        <v>0</v>
      </c>
      <c r="BE71" s="123">
        <f t="shared" si="17"/>
        <v>0</v>
      </c>
      <c r="CZ71" s="123">
        <v>0.01793</v>
      </c>
    </row>
    <row r="72" spans="1:104" ht="22.5">
      <c r="A72" s="151">
        <v>45</v>
      </c>
      <c r="B72" s="152" t="s">
        <v>165</v>
      </c>
      <c r="C72" s="153" t="s">
        <v>178</v>
      </c>
      <c r="D72" s="154" t="s">
        <v>75</v>
      </c>
      <c r="E72" s="155">
        <v>2.54</v>
      </c>
      <c r="F72" s="155">
        <v>0</v>
      </c>
      <c r="G72" s="156">
        <f t="shared" si="12"/>
        <v>0</v>
      </c>
      <c r="O72" s="150">
        <v>2</v>
      </c>
      <c r="AA72" s="123">
        <v>12</v>
      </c>
      <c r="AB72" s="123">
        <v>0</v>
      </c>
      <c r="AC72" s="123">
        <v>45</v>
      </c>
      <c r="AZ72" s="123">
        <v>2</v>
      </c>
      <c r="BA72" s="123">
        <f t="shared" si="13"/>
        <v>0</v>
      </c>
      <c r="BB72" s="123">
        <f t="shared" si="14"/>
        <v>0</v>
      </c>
      <c r="BC72" s="123">
        <f t="shared" si="15"/>
        <v>0</v>
      </c>
      <c r="BD72" s="123">
        <f t="shared" si="16"/>
        <v>0</v>
      </c>
      <c r="BE72" s="123">
        <f t="shared" si="17"/>
        <v>0</v>
      </c>
      <c r="CZ72" s="123">
        <v>0.01841</v>
      </c>
    </row>
    <row r="73" spans="1:104" ht="22.5">
      <c r="A73" s="151">
        <v>46</v>
      </c>
      <c r="B73" s="152" t="s">
        <v>171</v>
      </c>
      <c r="C73" s="153" t="s">
        <v>179</v>
      </c>
      <c r="D73" s="154" t="s">
        <v>75</v>
      </c>
      <c r="E73" s="155">
        <v>29.2</v>
      </c>
      <c r="F73" s="155">
        <v>0</v>
      </c>
      <c r="G73" s="156">
        <f t="shared" si="12"/>
        <v>0</v>
      </c>
      <c r="O73" s="150">
        <v>2</v>
      </c>
      <c r="AA73" s="123">
        <v>12</v>
      </c>
      <c r="AB73" s="123">
        <v>0</v>
      </c>
      <c r="AC73" s="123">
        <v>46</v>
      </c>
      <c r="AZ73" s="123">
        <v>2</v>
      </c>
      <c r="BA73" s="123">
        <f t="shared" si="13"/>
        <v>0</v>
      </c>
      <c r="BB73" s="123">
        <f t="shared" si="14"/>
        <v>0</v>
      </c>
      <c r="BC73" s="123">
        <f t="shared" si="15"/>
        <v>0</v>
      </c>
      <c r="BD73" s="123">
        <f t="shared" si="16"/>
        <v>0</v>
      </c>
      <c r="BE73" s="123">
        <f t="shared" si="17"/>
        <v>0</v>
      </c>
      <c r="CZ73" s="123">
        <v>0.02821</v>
      </c>
    </row>
    <row r="74" spans="1:104" ht="12.75">
      <c r="A74" s="151">
        <v>47</v>
      </c>
      <c r="B74" s="152" t="s">
        <v>180</v>
      </c>
      <c r="C74" s="153" t="s">
        <v>181</v>
      </c>
      <c r="D74" s="154" t="s">
        <v>78</v>
      </c>
      <c r="E74" s="155">
        <v>16.32</v>
      </c>
      <c r="F74" s="155">
        <v>0</v>
      </c>
      <c r="G74" s="156">
        <f t="shared" si="12"/>
        <v>0</v>
      </c>
      <c r="O74" s="150">
        <v>2</v>
      </c>
      <c r="AA74" s="123">
        <v>12</v>
      </c>
      <c r="AB74" s="123">
        <v>0</v>
      </c>
      <c r="AC74" s="123">
        <v>47</v>
      </c>
      <c r="AZ74" s="123">
        <v>2</v>
      </c>
      <c r="BA74" s="123">
        <f t="shared" si="13"/>
        <v>0</v>
      </c>
      <c r="BB74" s="123">
        <f t="shared" si="14"/>
        <v>0</v>
      </c>
      <c r="BC74" s="123">
        <f t="shared" si="15"/>
        <v>0</v>
      </c>
      <c r="BD74" s="123">
        <f t="shared" si="16"/>
        <v>0</v>
      </c>
      <c r="BE74" s="123">
        <f t="shared" si="17"/>
        <v>0</v>
      </c>
      <c r="CZ74" s="123">
        <v>0.02357</v>
      </c>
    </row>
    <row r="75" spans="1:104" ht="12.75">
      <c r="A75" s="151">
        <v>48</v>
      </c>
      <c r="B75" s="152" t="s">
        <v>182</v>
      </c>
      <c r="C75" s="153" t="s">
        <v>183</v>
      </c>
      <c r="D75" s="154" t="s">
        <v>98</v>
      </c>
      <c r="E75" s="155">
        <v>24</v>
      </c>
      <c r="F75" s="155">
        <v>0</v>
      </c>
      <c r="G75" s="156">
        <f t="shared" si="12"/>
        <v>0</v>
      </c>
      <c r="O75" s="150">
        <v>2</v>
      </c>
      <c r="AA75" s="123">
        <v>12</v>
      </c>
      <c r="AB75" s="123">
        <v>0</v>
      </c>
      <c r="AC75" s="123">
        <v>48</v>
      </c>
      <c r="AZ75" s="123">
        <v>2</v>
      </c>
      <c r="BA75" s="123">
        <f t="shared" si="13"/>
        <v>0</v>
      </c>
      <c r="BB75" s="123">
        <f t="shared" si="14"/>
        <v>0</v>
      </c>
      <c r="BC75" s="123">
        <f t="shared" si="15"/>
        <v>0</v>
      </c>
      <c r="BD75" s="123">
        <f t="shared" si="16"/>
        <v>0</v>
      </c>
      <c r="BE75" s="123">
        <f t="shared" si="17"/>
        <v>0</v>
      </c>
      <c r="CZ75" s="123">
        <v>0</v>
      </c>
    </row>
    <row r="76" spans="1:104" ht="22.5">
      <c r="A76" s="151">
        <v>49</v>
      </c>
      <c r="B76" s="152" t="s">
        <v>184</v>
      </c>
      <c r="C76" s="153" t="s">
        <v>185</v>
      </c>
      <c r="D76" s="154" t="s">
        <v>81</v>
      </c>
      <c r="E76" s="155">
        <v>309.8</v>
      </c>
      <c r="F76" s="155">
        <v>0</v>
      </c>
      <c r="G76" s="156">
        <f t="shared" si="12"/>
        <v>0</v>
      </c>
      <c r="O76" s="150">
        <v>2</v>
      </c>
      <c r="AA76" s="123">
        <v>12</v>
      </c>
      <c r="AB76" s="123">
        <v>0</v>
      </c>
      <c r="AC76" s="123">
        <v>49</v>
      </c>
      <c r="AZ76" s="123">
        <v>2</v>
      </c>
      <c r="BA76" s="123">
        <f t="shared" si="13"/>
        <v>0</v>
      </c>
      <c r="BB76" s="123">
        <f t="shared" si="14"/>
        <v>0</v>
      </c>
      <c r="BC76" s="123">
        <f t="shared" si="15"/>
        <v>0</v>
      </c>
      <c r="BD76" s="123">
        <f t="shared" si="16"/>
        <v>0</v>
      </c>
      <c r="BE76" s="123">
        <f t="shared" si="17"/>
        <v>0</v>
      </c>
      <c r="CZ76" s="123">
        <v>0.00257</v>
      </c>
    </row>
    <row r="77" spans="1:104" ht="22.5">
      <c r="A77" s="151">
        <v>50</v>
      </c>
      <c r="B77" s="152" t="s">
        <v>186</v>
      </c>
      <c r="C77" s="153" t="s">
        <v>187</v>
      </c>
      <c r="D77" s="154" t="s">
        <v>81</v>
      </c>
      <c r="E77" s="155">
        <v>77</v>
      </c>
      <c r="F77" s="155">
        <v>0</v>
      </c>
      <c r="G77" s="156">
        <f t="shared" si="12"/>
        <v>0</v>
      </c>
      <c r="O77" s="150">
        <v>2</v>
      </c>
      <c r="AA77" s="123">
        <v>12</v>
      </c>
      <c r="AB77" s="123">
        <v>0</v>
      </c>
      <c r="AC77" s="123">
        <v>50</v>
      </c>
      <c r="AZ77" s="123">
        <v>2</v>
      </c>
      <c r="BA77" s="123">
        <f t="shared" si="13"/>
        <v>0</v>
      </c>
      <c r="BB77" s="123">
        <f t="shared" si="14"/>
        <v>0</v>
      </c>
      <c r="BC77" s="123">
        <f t="shared" si="15"/>
        <v>0</v>
      </c>
      <c r="BD77" s="123">
        <f t="shared" si="16"/>
        <v>0</v>
      </c>
      <c r="BE77" s="123">
        <f t="shared" si="17"/>
        <v>0</v>
      </c>
      <c r="CZ77" s="123">
        <v>0.01331</v>
      </c>
    </row>
    <row r="78" spans="1:104" ht="12.75">
      <c r="A78" s="151">
        <v>51</v>
      </c>
      <c r="B78" s="152" t="s">
        <v>188</v>
      </c>
      <c r="C78" s="153" t="s">
        <v>189</v>
      </c>
      <c r="D78" s="154" t="s">
        <v>81</v>
      </c>
      <c r="E78" s="155">
        <v>77</v>
      </c>
      <c r="F78" s="155">
        <v>0</v>
      </c>
      <c r="G78" s="156">
        <f t="shared" si="12"/>
        <v>0</v>
      </c>
      <c r="O78" s="150">
        <v>2</v>
      </c>
      <c r="AA78" s="123">
        <v>12</v>
      </c>
      <c r="AB78" s="123">
        <v>0</v>
      </c>
      <c r="AC78" s="123">
        <v>51</v>
      </c>
      <c r="AZ78" s="123">
        <v>2</v>
      </c>
      <c r="BA78" s="123">
        <f t="shared" si="13"/>
        <v>0</v>
      </c>
      <c r="BB78" s="123">
        <f t="shared" si="14"/>
        <v>0</v>
      </c>
      <c r="BC78" s="123">
        <f t="shared" si="15"/>
        <v>0</v>
      </c>
      <c r="BD78" s="123">
        <f t="shared" si="16"/>
        <v>0</v>
      </c>
      <c r="BE78" s="123">
        <f t="shared" si="17"/>
        <v>0</v>
      </c>
      <c r="CZ78" s="123">
        <v>0</v>
      </c>
    </row>
    <row r="79" spans="1:57" ht="12.75">
      <c r="A79" s="157"/>
      <c r="B79" s="158" t="s">
        <v>68</v>
      </c>
      <c r="C79" s="159" t="str">
        <f>CONCATENATE(B57," ",C57)</f>
        <v>762 Konstrukce tesařské</v>
      </c>
      <c r="D79" s="157"/>
      <c r="E79" s="160"/>
      <c r="F79" s="160"/>
      <c r="G79" s="161">
        <f>SUM(G57:G78)</f>
        <v>0</v>
      </c>
      <c r="O79" s="150">
        <v>4</v>
      </c>
      <c r="BA79" s="162">
        <f>SUM(BA57:BA78)</f>
        <v>0</v>
      </c>
      <c r="BB79" s="162">
        <f>SUM(BB57:BB78)</f>
        <v>0</v>
      </c>
      <c r="BC79" s="162">
        <f>SUM(BC57:BC78)</f>
        <v>0</v>
      </c>
      <c r="BD79" s="162">
        <f>SUM(BD57:BD78)</f>
        <v>0</v>
      </c>
      <c r="BE79" s="162">
        <f>SUM(BE57:BE78)</f>
        <v>0</v>
      </c>
    </row>
    <row r="80" spans="1:15" ht="12.75">
      <c r="A80" s="143" t="s">
        <v>65</v>
      </c>
      <c r="B80" s="144" t="s">
        <v>190</v>
      </c>
      <c r="C80" s="145" t="s">
        <v>191</v>
      </c>
      <c r="D80" s="146"/>
      <c r="E80" s="147"/>
      <c r="F80" s="147"/>
      <c r="G80" s="148"/>
      <c r="H80" s="149"/>
      <c r="I80" s="149"/>
      <c r="O80" s="150">
        <v>1</v>
      </c>
    </row>
    <row r="81" spans="1:104" ht="12.75">
      <c r="A81" s="151">
        <v>52</v>
      </c>
      <c r="B81" s="152" t="s">
        <v>192</v>
      </c>
      <c r="C81" s="153" t="s">
        <v>193</v>
      </c>
      <c r="D81" s="154" t="s">
        <v>75</v>
      </c>
      <c r="E81" s="155">
        <v>12</v>
      </c>
      <c r="F81" s="155">
        <v>0</v>
      </c>
      <c r="G81" s="156">
        <f aca="true" t="shared" si="18" ref="G81:G88">E81*F81</f>
        <v>0</v>
      </c>
      <c r="O81" s="150">
        <v>2</v>
      </c>
      <c r="AA81" s="123">
        <v>12</v>
      </c>
      <c r="AB81" s="123">
        <v>0</v>
      </c>
      <c r="AC81" s="123">
        <v>52</v>
      </c>
      <c r="AZ81" s="123">
        <v>2</v>
      </c>
      <c r="BA81" s="123">
        <f aca="true" t="shared" si="19" ref="BA81:BA88">IF(AZ81=1,G81,0)</f>
        <v>0</v>
      </c>
      <c r="BB81" s="123">
        <f aca="true" t="shared" si="20" ref="BB81:BB88">IF(AZ81=2,G81,0)</f>
        <v>0</v>
      </c>
      <c r="BC81" s="123">
        <f aca="true" t="shared" si="21" ref="BC81:BC88">IF(AZ81=3,G81,0)</f>
        <v>0</v>
      </c>
      <c r="BD81" s="123">
        <f aca="true" t="shared" si="22" ref="BD81:BD88">IF(AZ81=4,G81,0)</f>
        <v>0</v>
      </c>
      <c r="BE81" s="123">
        <f aca="true" t="shared" si="23" ref="BE81:BE88">IF(AZ81=5,G81,0)</f>
        <v>0</v>
      </c>
      <c r="CZ81" s="123">
        <v>0.00404</v>
      </c>
    </row>
    <row r="82" spans="1:104" ht="12.75">
      <c r="A82" s="151">
        <v>53</v>
      </c>
      <c r="B82" s="152" t="s">
        <v>194</v>
      </c>
      <c r="C82" s="153" t="s">
        <v>195</v>
      </c>
      <c r="D82" s="154" t="s">
        <v>75</v>
      </c>
      <c r="E82" s="155">
        <v>6.72</v>
      </c>
      <c r="F82" s="155">
        <v>0</v>
      </c>
      <c r="G82" s="156">
        <f t="shared" si="18"/>
        <v>0</v>
      </c>
      <c r="O82" s="150">
        <v>2</v>
      </c>
      <c r="AA82" s="123">
        <v>12</v>
      </c>
      <c r="AB82" s="123">
        <v>0</v>
      </c>
      <c r="AC82" s="123">
        <v>53</v>
      </c>
      <c r="AZ82" s="123">
        <v>2</v>
      </c>
      <c r="BA82" s="123">
        <f t="shared" si="19"/>
        <v>0</v>
      </c>
      <c r="BB82" s="123">
        <f t="shared" si="20"/>
        <v>0</v>
      </c>
      <c r="BC82" s="123">
        <f t="shared" si="21"/>
        <v>0</v>
      </c>
      <c r="BD82" s="123">
        <f t="shared" si="22"/>
        <v>0</v>
      </c>
      <c r="BE82" s="123">
        <f t="shared" si="23"/>
        <v>0</v>
      </c>
      <c r="CZ82" s="123">
        <v>0</v>
      </c>
    </row>
    <row r="83" spans="1:104" ht="12.75">
      <c r="A83" s="151">
        <v>54</v>
      </c>
      <c r="B83" s="152" t="s">
        <v>196</v>
      </c>
      <c r="C83" s="153" t="s">
        <v>197</v>
      </c>
      <c r="D83" s="154" t="s">
        <v>75</v>
      </c>
      <c r="E83" s="155">
        <v>6.35</v>
      </c>
      <c r="F83" s="155">
        <v>0</v>
      </c>
      <c r="G83" s="156">
        <f t="shared" si="18"/>
        <v>0</v>
      </c>
      <c r="O83" s="150">
        <v>2</v>
      </c>
      <c r="AA83" s="123">
        <v>12</v>
      </c>
      <c r="AB83" s="123">
        <v>0</v>
      </c>
      <c r="AC83" s="123">
        <v>54</v>
      </c>
      <c r="AZ83" s="123">
        <v>2</v>
      </c>
      <c r="BA83" s="123">
        <f t="shared" si="19"/>
        <v>0</v>
      </c>
      <c r="BB83" s="123">
        <f t="shared" si="20"/>
        <v>0</v>
      </c>
      <c r="BC83" s="123">
        <f t="shared" si="21"/>
        <v>0</v>
      </c>
      <c r="BD83" s="123">
        <f t="shared" si="22"/>
        <v>0</v>
      </c>
      <c r="BE83" s="123">
        <f t="shared" si="23"/>
        <v>0</v>
      </c>
      <c r="CZ83" s="123">
        <v>0</v>
      </c>
    </row>
    <row r="84" spans="1:104" ht="12.75">
      <c r="A84" s="151">
        <v>55</v>
      </c>
      <c r="B84" s="152" t="s">
        <v>198</v>
      </c>
      <c r="C84" s="153" t="s">
        <v>199</v>
      </c>
      <c r="D84" s="154" t="s">
        <v>200</v>
      </c>
      <c r="E84" s="155">
        <v>1</v>
      </c>
      <c r="F84" s="155">
        <v>0</v>
      </c>
      <c r="G84" s="156">
        <f t="shared" si="18"/>
        <v>0</v>
      </c>
      <c r="O84" s="150">
        <v>2</v>
      </c>
      <c r="AA84" s="123">
        <v>12</v>
      </c>
      <c r="AB84" s="123">
        <v>0</v>
      </c>
      <c r="AC84" s="123">
        <v>55</v>
      </c>
      <c r="AZ84" s="123">
        <v>2</v>
      </c>
      <c r="BA84" s="123">
        <f t="shared" si="19"/>
        <v>0</v>
      </c>
      <c r="BB84" s="123">
        <f t="shared" si="20"/>
        <v>0</v>
      </c>
      <c r="BC84" s="123">
        <f t="shared" si="21"/>
        <v>0</v>
      </c>
      <c r="BD84" s="123">
        <f t="shared" si="22"/>
        <v>0</v>
      </c>
      <c r="BE84" s="123">
        <f t="shared" si="23"/>
        <v>0</v>
      </c>
      <c r="CZ84" s="123">
        <v>0.00244</v>
      </c>
    </row>
    <row r="85" spans="1:104" ht="12.75">
      <c r="A85" s="151">
        <v>56</v>
      </c>
      <c r="B85" s="152" t="s">
        <v>201</v>
      </c>
      <c r="C85" s="153" t="s">
        <v>202</v>
      </c>
      <c r="D85" s="154" t="s">
        <v>98</v>
      </c>
      <c r="E85" s="155">
        <v>0.97</v>
      </c>
      <c r="F85" s="155">
        <v>0</v>
      </c>
      <c r="G85" s="156">
        <f t="shared" si="18"/>
        <v>0</v>
      </c>
      <c r="O85" s="150">
        <v>2</v>
      </c>
      <c r="AA85" s="123">
        <v>12</v>
      </c>
      <c r="AB85" s="123">
        <v>0</v>
      </c>
      <c r="AC85" s="123">
        <v>56</v>
      </c>
      <c r="AZ85" s="123">
        <v>2</v>
      </c>
      <c r="BA85" s="123">
        <f t="shared" si="19"/>
        <v>0</v>
      </c>
      <c r="BB85" s="123">
        <f t="shared" si="20"/>
        <v>0</v>
      </c>
      <c r="BC85" s="123">
        <f t="shared" si="21"/>
        <v>0</v>
      </c>
      <c r="BD85" s="123">
        <f t="shared" si="22"/>
        <v>0</v>
      </c>
      <c r="BE85" s="123">
        <f t="shared" si="23"/>
        <v>0</v>
      </c>
      <c r="CZ85" s="123">
        <v>0</v>
      </c>
    </row>
    <row r="86" spans="1:104" ht="12.75">
      <c r="A86" s="151">
        <v>57</v>
      </c>
      <c r="B86" s="152" t="s">
        <v>203</v>
      </c>
      <c r="C86" s="153" t="s">
        <v>204</v>
      </c>
      <c r="D86" s="154" t="s">
        <v>75</v>
      </c>
      <c r="E86" s="155">
        <v>22</v>
      </c>
      <c r="F86" s="155">
        <v>0</v>
      </c>
      <c r="G86" s="156">
        <f t="shared" si="18"/>
        <v>0</v>
      </c>
      <c r="O86" s="150">
        <v>2</v>
      </c>
      <c r="AA86" s="123">
        <v>12</v>
      </c>
      <c r="AB86" s="123">
        <v>0</v>
      </c>
      <c r="AC86" s="123">
        <v>57</v>
      </c>
      <c r="AZ86" s="123">
        <v>2</v>
      </c>
      <c r="BA86" s="123">
        <f t="shared" si="19"/>
        <v>0</v>
      </c>
      <c r="BB86" s="123">
        <f t="shared" si="20"/>
        <v>0</v>
      </c>
      <c r="BC86" s="123">
        <f t="shared" si="21"/>
        <v>0</v>
      </c>
      <c r="BD86" s="123">
        <f t="shared" si="22"/>
        <v>0</v>
      </c>
      <c r="BE86" s="123">
        <f t="shared" si="23"/>
        <v>0</v>
      </c>
      <c r="CZ86" s="123">
        <v>0.00181</v>
      </c>
    </row>
    <row r="87" spans="1:104" ht="12.75">
      <c r="A87" s="151">
        <v>58</v>
      </c>
      <c r="B87" s="152" t="s">
        <v>205</v>
      </c>
      <c r="C87" s="153" t="s">
        <v>206</v>
      </c>
      <c r="D87" s="154" t="s">
        <v>207</v>
      </c>
      <c r="E87" s="155">
        <v>16</v>
      </c>
      <c r="F87" s="155">
        <v>0</v>
      </c>
      <c r="G87" s="156">
        <f t="shared" si="18"/>
        <v>0</v>
      </c>
      <c r="O87" s="150">
        <v>2</v>
      </c>
      <c r="AA87" s="123">
        <v>12</v>
      </c>
      <c r="AB87" s="123">
        <v>0</v>
      </c>
      <c r="AC87" s="123">
        <v>58</v>
      </c>
      <c r="AZ87" s="123">
        <v>2</v>
      </c>
      <c r="BA87" s="123">
        <f t="shared" si="19"/>
        <v>0</v>
      </c>
      <c r="BB87" s="123">
        <f t="shared" si="20"/>
        <v>0</v>
      </c>
      <c r="BC87" s="123">
        <f t="shared" si="21"/>
        <v>0</v>
      </c>
      <c r="BD87" s="123">
        <f t="shared" si="22"/>
        <v>0</v>
      </c>
      <c r="BE87" s="123">
        <f t="shared" si="23"/>
        <v>0</v>
      </c>
      <c r="CZ87" s="123">
        <v>0.00115</v>
      </c>
    </row>
    <row r="88" spans="1:104" ht="12.75">
      <c r="A88" s="151">
        <v>59</v>
      </c>
      <c r="B88" s="152" t="s">
        <v>208</v>
      </c>
      <c r="C88" s="153" t="s">
        <v>209</v>
      </c>
      <c r="D88" s="154" t="s">
        <v>75</v>
      </c>
      <c r="E88" s="155">
        <v>6.3</v>
      </c>
      <c r="F88" s="155">
        <v>0</v>
      </c>
      <c r="G88" s="156">
        <f t="shared" si="18"/>
        <v>0</v>
      </c>
      <c r="O88" s="150">
        <v>2</v>
      </c>
      <c r="AA88" s="123">
        <v>12</v>
      </c>
      <c r="AB88" s="123">
        <v>0</v>
      </c>
      <c r="AC88" s="123">
        <v>59</v>
      </c>
      <c r="AZ88" s="123">
        <v>2</v>
      </c>
      <c r="BA88" s="123">
        <f t="shared" si="19"/>
        <v>0</v>
      </c>
      <c r="BB88" s="123">
        <f t="shared" si="20"/>
        <v>0</v>
      </c>
      <c r="BC88" s="123">
        <f t="shared" si="21"/>
        <v>0</v>
      </c>
      <c r="BD88" s="123">
        <f t="shared" si="22"/>
        <v>0</v>
      </c>
      <c r="BE88" s="123">
        <f t="shared" si="23"/>
        <v>0</v>
      </c>
      <c r="CZ88" s="123">
        <v>0.00491</v>
      </c>
    </row>
    <row r="89" spans="1:57" ht="12.75">
      <c r="A89" s="157"/>
      <c r="B89" s="158" t="s">
        <v>68</v>
      </c>
      <c r="C89" s="159" t="str">
        <f>CONCATENATE(B80," ",C80)</f>
        <v>764 Konstrukce klempířské</v>
      </c>
      <c r="D89" s="157"/>
      <c r="E89" s="160"/>
      <c r="F89" s="160"/>
      <c r="G89" s="161">
        <f>SUM(G80:G88)</f>
        <v>0</v>
      </c>
      <c r="O89" s="150">
        <v>4</v>
      </c>
      <c r="BA89" s="162">
        <f>SUM(BA80:BA88)</f>
        <v>0</v>
      </c>
      <c r="BB89" s="162">
        <f>SUM(BB80:BB88)</f>
        <v>0</v>
      </c>
      <c r="BC89" s="162">
        <f>SUM(BC80:BC88)</f>
        <v>0</v>
      </c>
      <c r="BD89" s="162">
        <f>SUM(BD80:BD88)</f>
        <v>0</v>
      </c>
      <c r="BE89" s="162">
        <f>SUM(BE80:BE88)</f>
        <v>0</v>
      </c>
    </row>
    <row r="90" spans="1:15" ht="12.75">
      <c r="A90" s="143" t="s">
        <v>65</v>
      </c>
      <c r="B90" s="144" t="s">
        <v>210</v>
      </c>
      <c r="C90" s="145" t="s">
        <v>211</v>
      </c>
      <c r="D90" s="146"/>
      <c r="E90" s="147"/>
      <c r="F90" s="147"/>
      <c r="G90" s="148"/>
      <c r="H90" s="149"/>
      <c r="I90" s="149"/>
      <c r="O90" s="150">
        <v>1</v>
      </c>
    </row>
    <row r="91" spans="1:104" ht="12.75">
      <c r="A91" s="151">
        <v>60</v>
      </c>
      <c r="B91" s="152" t="s">
        <v>212</v>
      </c>
      <c r="C91" s="153" t="s">
        <v>213</v>
      </c>
      <c r="D91" s="154" t="s">
        <v>75</v>
      </c>
      <c r="E91" s="155">
        <v>41.15</v>
      </c>
      <c r="F91" s="155">
        <v>0</v>
      </c>
      <c r="G91" s="156">
        <f aca="true" t="shared" si="24" ref="G91:G106">E91*F91</f>
        <v>0</v>
      </c>
      <c r="O91" s="150">
        <v>2</v>
      </c>
      <c r="AA91" s="123">
        <v>12</v>
      </c>
      <c r="AB91" s="123">
        <v>0</v>
      </c>
      <c r="AC91" s="123">
        <v>60</v>
      </c>
      <c r="AZ91" s="123">
        <v>2</v>
      </c>
      <c r="BA91" s="123">
        <f aca="true" t="shared" si="25" ref="BA91:BA106">IF(AZ91=1,G91,0)</f>
        <v>0</v>
      </c>
      <c r="BB91" s="123">
        <f aca="true" t="shared" si="26" ref="BB91:BB106">IF(AZ91=2,G91,0)</f>
        <v>0</v>
      </c>
      <c r="BC91" s="123">
        <f aca="true" t="shared" si="27" ref="BC91:BC106">IF(AZ91=3,G91,0)</f>
        <v>0</v>
      </c>
      <c r="BD91" s="123">
        <f aca="true" t="shared" si="28" ref="BD91:BD106">IF(AZ91=4,G91,0)</f>
        <v>0</v>
      </c>
      <c r="BE91" s="123">
        <f aca="true" t="shared" si="29" ref="BE91:BE106">IF(AZ91=5,G91,0)</f>
        <v>0</v>
      </c>
      <c r="CZ91" s="123">
        <v>0</v>
      </c>
    </row>
    <row r="92" spans="1:104" ht="12.75">
      <c r="A92" s="151">
        <v>61</v>
      </c>
      <c r="B92" s="152" t="s">
        <v>214</v>
      </c>
      <c r="C92" s="153" t="s">
        <v>215</v>
      </c>
      <c r="D92" s="154" t="s">
        <v>81</v>
      </c>
      <c r="E92" s="155">
        <v>319.7</v>
      </c>
      <c r="F92" s="155">
        <v>0</v>
      </c>
      <c r="G92" s="156">
        <f t="shared" si="24"/>
        <v>0</v>
      </c>
      <c r="O92" s="150">
        <v>2</v>
      </c>
      <c r="AA92" s="123">
        <v>12</v>
      </c>
      <c r="AB92" s="123">
        <v>0</v>
      </c>
      <c r="AC92" s="123">
        <v>61</v>
      </c>
      <c r="AZ92" s="123">
        <v>2</v>
      </c>
      <c r="BA92" s="123">
        <f t="shared" si="25"/>
        <v>0</v>
      </c>
      <c r="BB92" s="123">
        <f t="shared" si="26"/>
        <v>0</v>
      </c>
      <c r="BC92" s="123">
        <f t="shared" si="27"/>
        <v>0</v>
      </c>
      <c r="BD92" s="123">
        <f t="shared" si="28"/>
        <v>0</v>
      </c>
      <c r="BE92" s="123">
        <f t="shared" si="29"/>
        <v>0</v>
      </c>
      <c r="CZ92" s="123">
        <v>0</v>
      </c>
    </row>
    <row r="93" spans="1:104" ht="12.75">
      <c r="A93" s="151">
        <v>62</v>
      </c>
      <c r="B93" s="152" t="s">
        <v>216</v>
      </c>
      <c r="C93" s="153" t="s">
        <v>217</v>
      </c>
      <c r="D93" s="154" t="s">
        <v>81</v>
      </c>
      <c r="E93" s="155">
        <v>258.75</v>
      </c>
      <c r="F93" s="155">
        <v>0</v>
      </c>
      <c r="G93" s="156">
        <f t="shared" si="24"/>
        <v>0</v>
      </c>
      <c r="O93" s="150">
        <v>2</v>
      </c>
      <c r="AA93" s="123">
        <v>12</v>
      </c>
      <c r="AB93" s="123">
        <v>0</v>
      </c>
      <c r="AC93" s="123">
        <v>62</v>
      </c>
      <c r="AZ93" s="123">
        <v>2</v>
      </c>
      <c r="BA93" s="123">
        <f t="shared" si="25"/>
        <v>0</v>
      </c>
      <c r="BB93" s="123">
        <f t="shared" si="26"/>
        <v>0</v>
      </c>
      <c r="BC93" s="123">
        <f t="shared" si="27"/>
        <v>0</v>
      </c>
      <c r="BD93" s="123">
        <f t="shared" si="28"/>
        <v>0</v>
      </c>
      <c r="BE93" s="123">
        <f t="shared" si="29"/>
        <v>0</v>
      </c>
      <c r="CZ93" s="123">
        <v>0.00151</v>
      </c>
    </row>
    <row r="94" spans="1:104" ht="22.5">
      <c r="A94" s="151">
        <v>63</v>
      </c>
      <c r="B94" s="152" t="s">
        <v>218</v>
      </c>
      <c r="C94" s="153" t="s">
        <v>219</v>
      </c>
      <c r="D94" s="154" t="s">
        <v>67</v>
      </c>
      <c r="E94" s="155">
        <v>5</v>
      </c>
      <c r="F94" s="155">
        <v>0</v>
      </c>
      <c r="G94" s="156">
        <f t="shared" si="24"/>
        <v>0</v>
      </c>
      <c r="O94" s="150">
        <v>2</v>
      </c>
      <c r="AA94" s="123">
        <v>12</v>
      </c>
      <c r="AB94" s="123">
        <v>0</v>
      </c>
      <c r="AC94" s="123">
        <v>63</v>
      </c>
      <c r="AZ94" s="123">
        <v>2</v>
      </c>
      <c r="BA94" s="123">
        <f t="shared" si="25"/>
        <v>0</v>
      </c>
      <c r="BB94" s="123">
        <f t="shared" si="26"/>
        <v>0</v>
      </c>
      <c r="BC94" s="123">
        <f t="shared" si="27"/>
        <v>0</v>
      </c>
      <c r="BD94" s="123">
        <f t="shared" si="28"/>
        <v>0</v>
      </c>
      <c r="BE94" s="123">
        <f t="shared" si="29"/>
        <v>0</v>
      </c>
      <c r="CZ94" s="123">
        <v>0</v>
      </c>
    </row>
    <row r="95" spans="1:104" ht="22.5">
      <c r="A95" s="151">
        <v>64</v>
      </c>
      <c r="B95" s="152" t="s">
        <v>220</v>
      </c>
      <c r="C95" s="153" t="s">
        <v>221</v>
      </c>
      <c r="D95" s="154" t="s">
        <v>67</v>
      </c>
      <c r="E95" s="155">
        <v>2</v>
      </c>
      <c r="F95" s="155">
        <v>0</v>
      </c>
      <c r="G95" s="156">
        <f t="shared" si="24"/>
        <v>0</v>
      </c>
      <c r="O95" s="150">
        <v>2</v>
      </c>
      <c r="AA95" s="123">
        <v>12</v>
      </c>
      <c r="AB95" s="123">
        <v>0</v>
      </c>
      <c r="AC95" s="123">
        <v>64</v>
      </c>
      <c r="AZ95" s="123">
        <v>2</v>
      </c>
      <c r="BA95" s="123">
        <f t="shared" si="25"/>
        <v>0</v>
      </c>
      <c r="BB95" s="123">
        <f t="shared" si="26"/>
        <v>0</v>
      </c>
      <c r="BC95" s="123">
        <f t="shared" si="27"/>
        <v>0</v>
      </c>
      <c r="BD95" s="123">
        <f t="shared" si="28"/>
        <v>0</v>
      </c>
      <c r="BE95" s="123">
        <f t="shared" si="29"/>
        <v>0</v>
      </c>
      <c r="CZ95" s="123">
        <v>0</v>
      </c>
    </row>
    <row r="96" spans="1:104" ht="12.75">
      <c r="A96" s="151">
        <v>65</v>
      </c>
      <c r="B96" s="152" t="s">
        <v>222</v>
      </c>
      <c r="C96" s="153" t="s">
        <v>223</v>
      </c>
      <c r="D96" s="154" t="s">
        <v>75</v>
      </c>
      <c r="E96" s="155">
        <v>46.93</v>
      </c>
      <c r="F96" s="155">
        <v>0</v>
      </c>
      <c r="G96" s="156">
        <f t="shared" si="24"/>
        <v>0</v>
      </c>
      <c r="O96" s="150">
        <v>2</v>
      </c>
      <c r="AA96" s="123">
        <v>12</v>
      </c>
      <c r="AB96" s="123">
        <v>0</v>
      </c>
      <c r="AC96" s="123">
        <v>65</v>
      </c>
      <c r="AZ96" s="123">
        <v>2</v>
      </c>
      <c r="BA96" s="123">
        <f t="shared" si="25"/>
        <v>0</v>
      </c>
      <c r="BB96" s="123">
        <f t="shared" si="26"/>
        <v>0</v>
      </c>
      <c r="BC96" s="123">
        <f t="shared" si="27"/>
        <v>0</v>
      </c>
      <c r="BD96" s="123">
        <f t="shared" si="28"/>
        <v>0</v>
      </c>
      <c r="BE96" s="123">
        <f t="shared" si="29"/>
        <v>0</v>
      </c>
      <c r="CZ96" s="123">
        <v>0.0001</v>
      </c>
    </row>
    <row r="97" spans="1:104" ht="22.5">
      <c r="A97" s="151">
        <v>66</v>
      </c>
      <c r="B97" s="152" t="s">
        <v>224</v>
      </c>
      <c r="C97" s="153" t="s">
        <v>225</v>
      </c>
      <c r="D97" s="154" t="s">
        <v>75</v>
      </c>
      <c r="E97" s="155">
        <v>10</v>
      </c>
      <c r="F97" s="155">
        <v>0</v>
      </c>
      <c r="G97" s="156">
        <f t="shared" si="24"/>
        <v>0</v>
      </c>
      <c r="O97" s="150">
        <v>2</v>
      </c>
      <c r="AA97" s="123">
        <v>12</v>
      </c>
      <c r="AB97" s="123">
        <v>0</v>
      </c>
      <c r="AC97" s="123">
        <v>66</v>
      </c>
      <c r="AZ97" s="123">
        <v>2</v>
      </c>
      <c r="BA97" s="123">
        <f t="shared" si="25"/>
        <v>0</v>
      </c>
      <c r="BB97" s="123">
        <f t="shared" si="26"/>
        <v>0</v>
      </c>
      <c r="BC97" s="123">
        <f t="shared" si="27"/>
        <v>0</v>
      </c>
      <c r="BD97" s="123">
        <f t="shared" si="28"/>
        <v>0</v>
      </c>
      <c r="BE97" s="123">
        <f t="shared" si="29"/>
        <v>0</v>
      </c>
      <c r="CZ97" s="123">
        <v>0.01157</v>
      </c>
    </row>
    <row r="98" spans="1:104" ht="12.75">
      <c r="A98" s="151">
        <v>67</v>
      </c>
      <c r="B98" s="152" t="s">
        <v>226</v>
      </c>
      <c r="C98" s="153" t="s">
        <v>227</v>
      </c>
      <c r="D98" s="154" t="s">
        <v>75</v>
      </c>
      <c r="E98" s="155">
        <v>4</v>
      </c>
      <c r="F98" s="155">
        <v>0</v>
      </c>
      <c r="G98" s="156">
        <f t="shared" si="24"/>
        <v>0</v>
      </c>
      <c r="O98" s="150">
        <v>2</v>
      </c>
      <c r="AA98" s="123">
        <v>12</v>
      </c>
      <c r="AB98" s="123">
        <v>0</v>
      </c>
      <c r="AC98" s="123">
        <v>67</v>
      </c>
      <c r="AZ98" s="123">
        <v>2</v>
      </c>
      <c r="BA98" s="123">
        <f t="shared" si="25"/>
        <v>0</v>
      </c>
      <c r="BB98" s="123">
        <f t="shared" si="26"/>
        <v>0</v>
      </c>
      <c r="BC98" s="123">
        <f t="shared" si="27"/>
        <v>0</v>
      </c>
      <c r="BD98" s="123">
        <f t="shared" si="28"/>
        <v>0</v>
      </c>
      <c r="BE98" s="123">
        <f t="shared" si="29"/>
        <v>0</v>
      </c>
      <c r="CZ98" s="123">
        <v>0.00626</v>
      </c>
    </row>
    <row r="99" spans="1:104" ht="22.5">
      <c r="A99" s="151">
        <v>68</v>
      </c>
      <c r="B99" s="152" t="s">
        <v>228</v>
      </c>
      <c r="C99" s="153" t="s">
        <v>229</v>
      </c>
      <c r="D99" s="154" t="s">
        <v>207</v>
      </c>
      <c r="E99" s="155">
        <v>1</v>
      </c>
      <c r="F99" s="155">
        <v>0</v>
      </c>
      <c r="G99" s="156">
        <f t="shared" si="24"/>
        <v>0</v>
      </c>
      <c r="O99" s="150">
        <v>2</v>
      </c>
      <c r="AA99" s="123">
        <v>12</v>
      </c>
      <c r="AB99" s="123">
        <v>0</v>
      </c>
      <c r="AC99" s="123">
        <v>68</v>
      </c>
      <c r="AZ99" s="123">
        <v>2</v>
      </c>
      <c r="BA99" s="123">
        <f t="shared" si="25"/>
        <v>0</v>
      </c>
      <c r="BB99" s="123">
        <f t="shared" si="26"/>
        <v>0</v>
      </c>
      <c r="BC99" s="123">
        <f t="shared" si="27"/>
        <v>0</v>
      </c>
      <c r="BD99" s="123">
        <f t="shared" si="28"/>
        <v>0</v>
      </c>
      <c r="BE99" s="123">
        <f t="shared" si="29"/>
        <v>0</v>
      </c>
      <c r="CZ99" s="123">
        <v>0.00926</v>
      </c>
    </row>
    <row r="100" spans="1:104" ht="12.75">
      <c r="A100" s="151">
        <v>69</v>
      </c>
      <c r="B100" s="152" t="s">
        <v>230</v>
      </c>
      <c r="C100" s="153" t="s">
        <v>231</v>
      </c>
      <c r="D100" s="154" t="s">
        <v>200</v>
      </c>
      <c r="E100" s="155">
        <v>14</v>
      </c>
      <c r="F100" s="155">
        <v>0</v>
      </c>
      <c r="G100" s="156">
        <f t="shared" si="24"/>
        <v>0</v>
      </c>
      <c r="O100" s="150">
        <v>2</v>
      </c>
      <c r="AA100" s="123">
        <v>12</v>
      </c>
      <c r="AB100" s="123">
        <v>0</v>
      </c>
      <c r="AC100" s="123">
        <v>69</v>
      </c>
      <c r="AZ100" s="123">
        <v>2</v>
      </c>
      <c r="BA100" s="123">
        <f t="shared" si="25"/>
        <v>0</v>
      </c>
      <c r="BB100" s="123">
        <f t="shared" si="26"/>
        <v>0</v>
      </c>
      <c r="BC100" s="123">
        <f t="shared" si="27"/>
        <v>0</v>
      </c>
      <c r="BD100" s="123">
        <f t="shared" si="28"/>
        <v>0</v>
      </c>
      <c r="BE100" s="123">
        <f t="shared" si="29"/>
        <v>0</v>
      </c>
      <c r="CZ100" s="123">
        <v>0</v>
      </c>
    </row>
    <row r="101" spans="1:104" ht="22.5">
      <c r="A101" s="151">
        <v>70</v>
      </c>
      <c r="B101" s="152" t="s">
        <v>224</v>
      </c>
      <c r="C101" s="153" t="s">
        <v>225</v>
      </c>
      <c r="D101" s="154" t="s">
        <v>75</v>
      </c>
      <c r="E101" s="155">
        <v>10</v>
      </c>
      <c r="F101" s="155">
        <v>0</v>
      </c>
      <c r="G101" s="156">
        <f t="shared" si="24"/>
        <v>0</v>
      </c>
      <c r="O101" s="150">
        <v>2</v>
      </c>
      <c r="AA101" s="123">
        <v>12</v>
      </c>
      <c r="AB101" s="123">
        <v>0</v>
      </c>
      <c r="AC101" s="123">
        <v>70</v>
      </c>
      <c r="AZ101" s="123">
        <v>2</v>
      </c>
      <c r="BA101" s="123">
        <f t="shared" si="25"/>
        <v>0</v>
      </c>
      <c r="BB101" s="123">
        <f t="shared" si="26"/>
        <v>0</v>
      </c>
      <c r="BC101" s="123">
        <f t="shared" si="27"/>
        <v>0</v>
      </c>
      <c r="BD101" s="123">
        <f t="shared" si="28"/>
        <v>0</v>
      </c>
      <c r="BE101" s="123">
        <f t="shared" si="29"/>
        <v>0</v>
      </c>
      <c r="CZ101" s="123">
        <v>0.01157</v>
      </c>
    </row>
    <row r="102" spans="1:104" ht="12.75">
      <c r="A102" s="151">
        <v>71</v>
      </c>
      <c r="B102" s="152" t="s">
        <v>232</v>
      </c>
      <c r="C102" s="153" t="s">
        <v>233</v>
      </c>
      <c r="D102" s="154" t="s">
        <v>207</v>
      </c>
      <c r="E102" s="155">
        <v>1</v>
      </c>
      <c r="F102" s="155">
        <v>0</v>
      </c>
      <c r="G102" s="156">
        <f t="shared" si="24"/>
        <v>0</v>
      </c>
      <c r="O102" s="150">
        <v>2</v>
      </c>
      <c r="AA102" s="123">
        <v>12</v>
      </c>
      <c r="AB102" s="123">
        <v>0</v>
      </c>
      <c r="AC102" s="123">
        <v>71</v>
      </c>
      <c r="AZ102" s="123">
        <v>2</v>
      </c>
      <c r="BA102" s="123">
        <f t="shared" si="25"/>
        <v>0</v>
      </c>
      <c r="BB102" s="123">
        <f t="shared" si="26"/>
        <v>0</v>
      </c>
      <c r="BC102" s="123">
        <f t="shared" si="27"/>
        <v>0</v>
      </c>
      <c r="BD102" s="123">
        <f t="shared" si="28"/>
        <v>0</v>
      </c>
      <c r="BE102" s="123">
        <f t="shared" si="29"/>
        <v>0</v>
      </c>
      <c r="CZ102" s="123">
        <v>0.00655</v>
      </c>
    </row>
    <row r="103" spans="1:104" ht="12.75">
      <c r="A103" s="151">
        <v>72</v>
      </c>
      <c r="B103" s="152" t="s">
        <v>234</v>
      </c>
      <c r="C103" s="153" t="s">
        <v>235</v>
      </c>
      <c r="D103" s="154" t="s">
        <v>75</v>
      </c>
      <c r="E103" s="155">
        <v>7</v>
      </c>
      <c r="F103" s="155">
        <v>0</v>
      </c>
      <c r="G103" s="156">
        <f t="shared" si="24"/>
        <v>0</v>
      </c>
      <c r="O103" s="150">
        <v>2</v>
      </c>
      <c r="AA103" s="123">
        <v>12</v>
      </c>
      <c r="AB103" s="123">
        <v>0</v>
      </c>
      <c r="AC103" s="123">
        <v>72</v>
      </c>
      <c r="AZ103" s="123">
        <v>2</v>
      </c>
      <c r="BA103" s="123">
        <f t="shared" si="25"/>
        <v>0</v>
      </c>
      <c r="BB103" s="123">
        <f t="shared" si="26"/>
        <v>0</v>
      </c>
      <c r="BC103" s="123">
        <f t="shared" si="27"/>
        <v>0</v>
      </c>
      <c r="BD103" s="123">
        <f t="shared" si="28"/>
        <v>0</v>
      </c>
      <c r="BE103" s="123">
        <f t="shared" si="29"/>
        <v>0</v>
      </c>
      <c r="CZ103" s="123">
        <v>0.00169</v>
      </c>
    </row>
    <row r="104" spans="1:104" ht="12.75">
      <c r="A104" s="151">
        <v>73</v>
      </c>
      <c r="B104" s="152" t="s">
        <v>236</v>
      </c>
      <c r="C104" s="153" t="s">
        <v>237</v>
      </c>
      <c r="D104" s="154" t="s">
        <v>98</v>
      </c>
      <c r="E104" s="155">
        <v>32</v>
      </c>
      <c r="F104" s="155">
        <v>0</v>
      </c>
      <c r="G104" s="156">
        <f t="shared" si="24"/>
        <v>0</v>
      </c>
      <c r="O104" s="150">
        <v>2</v>
      </c>
      <c r="AA104" s="123">
        <v>12</v>
      </c>
      <c r="AB104" s="123">
        <v>0</v>
      </c>
      <c r="AC104" s="123">
        <v>73</v>
      </c>
      <c r="AZ104" s="123">
        <v>2</v>
      </c>
      <c r="BA104" s="123">
        <f t="shared" si="25"/>
        <v>0</v>
      </c>
      <c r="BB104" s="123">
        <f t="shared" si="26"/>
        <v>0</v>
      </c>
      <c r="BC104" s="123">
        <f t="shared" si="27"/>
        <v>0</v>
      </c>
      <c r="BD104" s="123">
        <f t="shared" si="28"/>
        <v>0</v>
      </c>
      <c r="BE104" s="123">
        <f t="shared" si="29"/>
        <v>0</v>
      </c>
      <c r="CZ104" s="123">
        <v>0</v>
      </c>
    </row>
    <row r="105" spans="1:104" ht="22.5">
      <c r="A105" s="151">
        <v>74</v>
      </c>
      <c r="B105" s="152" t="s">
        <v>238</v>
      </c>
      <c r="C105" s="153" t="s">
        <v>239</v>
      </c>
      <c r="D105" s="154" t="s">
        <v>75</v>
      </c>
      <c r="E105" s="155">
        <v>43</v>
      </c>
      <c r="F105" s="155">
        <v>0</v>
      </c>
      <c r="G105" s="156">
        <f t="shared" si="24"/>
        <v>0</v>
      </c>
      <c r="O105" s="150">
        <v>2</v>
      </c>
      <c r="AA105" s="123">
        <v>12</v>
      </c>
      <c r="AB105" s="123">
        <v>0</v>
      </c>
      <c r="AC105" s="123">
        <v>74</v>
      </c>
      <c r="AZ105" s="123">
        <v>2</v>
      </c>
      <c r="BA105" s="123">
        <f t="shared" si="25"/>
        <v>0</v>
      </c>
      <c r="BB105" s="123">
        <f t="shared" si="26"/>
        <v>0</v>
      </c>
      <c r="BC105" s="123">
        <f t="shared" si="27"/>
        <v>0</v>
      </c>
      <c r="BD105" s="123">
        <f t="shared" si="28"/>
        <v>0</v>
      </c>
      <c r="BE105" s="123">
        <f t="shared" si="29"/>
        <v>0</v>
      </c>
      <c r="CZ105" s="123">
        <v>0.00886</v>
      </c>
    </row>
    <row r="106" spans="1:104" ht="22.5">
      <c r="A106" s="151">
        <v>75</v>
      </c>
      <c r="B106" s="152" t="s">
        <v>240</v>
      </c>
      <c r="C106" s="153" t="s">
        <v>241</v>
      </c>
      <c r="D106" s="154" t="s">
        <v>81</v>
      </c>
      <c r="E106" s="155">
        <v>393.77</v>
      </c>
      <c r="F106" s="155">
        <v>0</v>
      </c>
      <c r="G106" s="156">
        <f t="shared" si="24"/>
        <v>0</v>
      </c>
      <c r="O106" s="150">
        <v>2</v>
      </c>
      <c r="AA106" s="123">
        <v>12</v>
      </c>
      <c r="AB106" s="123">
        <v>0</v>
      </c>
      <c r="AC106" s="123">
        <v>75</v>
      </c>
      <c r="AZ106" s="123">
        <v>2</v>
      </c>
      <c r="BA106" s="123">
        <f t="shared" si="25"/>
        <v>0</v>
      </c>
      <c r="BB106" s="123">
        <f t="shared" si="26"/>
        <v>0</v>
      </c>
      <c r="BC106" s="123">
        <f t="shared" si="27"/>
        <v>0</v>
      </c>
      <c r="BD106" s="123">
        <f t="shared" si="28"/>
        <v>0</v>
      </c>
      <c r="BE106" s="123">
        <f t="shared" si="29"/>
        <v>0</v>
      </c>
      <c r="CZ106" s="123">
        <v>0.04312</v>
      </c>
    </row>
    <row r="107" spans="1:57" ht="12.75">
      <c r="A107" s="157"/>
      <c r="B107" s="158" t="s">
        <v>68</v>
      </c>
      <c r="C107" s="159" t="str">
        <f>CONCATENATE(B90," ",C90)</f>
        <v>765 Krytiny tvrdé</v>
      </c>
      <c r="D107" s="157"/>
      <c r="E107" s="160"/>
      <c r="F107" s="160"/>
      <c r="G107" s="161">
        <f>SUM(G90:G106)</f>
        <v>0</v>
      </c>
      <c r="O107" s="150">
        <v>4</v>
      </c>
      <c r="BA107" s="162">
        <f>SUM(BA90:BA106)</f>
        <v>0</v>
      </c>
      <c r="BB107" s="162">
        <f>SUM(BB90:BB106)</f>
        <v>0</v>
      </c>
      <c r="BC107" s="162">
        <f>SUM(BC90:BC106)</f>
        <v>0</v>
      </c>
      <c r="BD107" s="162">
        <f>SUM(BD90:BD106)</f>
        <v>0</v>
      </c>
      <c r="BE107" s="162">
        <f>SUM(BE90:BE106)</f>
        <v>0</v>
      </c>
    </row>
    <row r="108" spans="1:15" ht="12.75">
      <c r="A108" s="143" t="s">
        <v>65</v>
      </c>
      <c r="B108" s="144" t="s">
        <v>242</v>
      </c>
      <c r="C108" s="145" t="s">
        <v>243</v>
      </c>
      <c r="D108" s="146"/>
      <c r="E108" s="147"/>
      <c r="F108" s="147"/>
      <c r="G108" s="148"/>
      <c r="H108" s="149"/>
      <c r="I108" s="149"/>
      <c r="O108" s="150">
        <v>1</v>
      </c>
    </row>
    <row r="109" spans="1:104" ht="12.75">
      <c r="A109" s="151">
        <v>76</v>
      </c>
      <c r="B109" s="152" t="s">
        <v>244</v>
      </c>
      <c r="C109" s="153" t="s">
        <v>245</v>
      </c>
      <c r="D109" s="154" t="s">
        <v>81</v>
      </c>
      <c r="E109" s="155">
        <v>13.89</v>
      </c>
      <c r="F109" s="155">
        <v>0</v>
      </c>
      <c r="G109" s="156">
        <f>E109*F109</f>
        <v>0</v>
      </c>
      <c r="O109" s="150">
        <v>2</v>
      </c>
      <c r="AA109" s="123">
        <v>12</v>
      </c>
      <c r="AB109" s="123">
        <v>0</v>
      </c>
      <c r="AC109" s="123">
        <v>76</v>
      </c>
      <c r="AZ109" s="123">
        <v>2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0.00486</v>
      </c>
    </row>
    <row r="110" spans="1:104" ht="12.75">
      <c r="A110" s="151">
        <v>77</v>
      </c>
      <c r="B110" s="152" t="s">
        <v>246</v>
      </c>
      <c r="C110" s="153" t="s">
        <v>247</v>
      </c>
      <c r="D110" s="154" t="s">
        <v>98</v>
      </c>
      <c r="E110" s="155">
        <v>0.06</v>
      </c>
      <c r="F110" s="155">
        <v>0</v>
      </c>
      <c r="G110" s="156">
        <f>E110*F110</f>
        <v>0</v>
      </c>
      <c r="O110" s="150">
        <v>2</v>
      </c>
      <c r="AA110" s="123">
        <v>12</v>
      </c>
      <c r="AB110" s="123">
        <v>0</v>
      </c>
      <c r="AC110" s="123">
        <v>77</v>
      </c>
      <c r="AZ110" s="123">
        <v>2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</v>
      </c>
    </row>
    <row r="111" spans="1:57" ht="12.75">
      <c r="A111" s="157"/>
      <c r="B111" s="158" t="s">
        <v>68</v>
      </c>
      <c r="C111" s="159" t="str">
        <f>CONCATENATE(B108," ",C108)</f>
        <v>766 Konstrukce truhlářské</v>
      </c>
      <c r="D111" s="157"/>
      <c r="E111" s="160"/>
      <c r="F111" s="160"/>
      <c r="G111" s="161">
        <f>SUM(G108:G110)</f>
        <v>0</v>
      </c>
      <c r="O111" s="150">
        <v>4</v>
      </c>
      <c r="BA111" s="162">
        <f>SUM(BA108:BA110)</f>
        <v>0</v>
      </c>
      <c r="BB111" s="162">
        <f>SUM(BB108:BB110)</f>
        <v>0</v>
      </c>
      <c r="BC111" s="162">
        <f>SUM(BC108:BC110)</f>
        <v>0</v>
      </c>
      <c r="BD111" s="162">
        <f>SUM(BD108:BD110)</f>
        <v>0</v>
      </c>
      <c r="BE111" s="162">
        <f>SUM(BE108:BE110)</f>
        <v>0</v>
      </c>
    </row>
    <row r="112" spans="1:15" ht="12.75">
      <c r="A112" s="143" t="s">
        <v>65</v>
      </c>
      <c r="B112" s="144" t="s">
        <v>248</v>
      </c>
      <c r="C112" s="145" t="s">
        <v>249</v>
      </c>
      <c r="D112" s="146"/>
      <c r="E112" s="147"/>
      <c r="F112" s="147"/>
      <c r="G112" s="148"/>
      <c r="H112" s="149"/>
      <c r="I112" s="149"/>
      <c r="O112" s="150">
        <v>1</v>
      </c>
    </row>
    <row r="113" spans="1:104" ht="22.5">
      <c r="A113" s="151">
        <v>78</v>
      </c>
      <c r="B113" s="152" t="s">
        <v>250</v>
      </c>
      <c r="C113" s="153" t="s">
        <v>251</v>
      </c>
      <c r="D113" s="154" t="s">
        <v>81</v>
      </c>
      <c r="E113" s="155">
        <v>62</v>
      </c>
      <c r="F113" s="155">
        <v>0</v>
      </c>
      <c r="G113" s="156">
        <f>E113*F113</f>
        <v>0</v>
      </c>
      <c r="O113" s="150">
        <v>2</v>
      </c>
      <c r="AA113" s="123">
        <v>12</v>
      </c>
      <c r="AB113" s="123">
        <v>0</v>
      </c>
      <c r="AC113" s="123">
        <v>78</v>
      </c>
      <c r="AZ113" s="123">
        <v>2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0.00055</v>
      </c>
    </row>
    <row r="114" spans="1:104" ht="12.75">
      <c r="A114" s="151">
        <v>79</v>
      </c>
      <c r="B114" s="152" t="s">
        <v>252</v>
      </c>
      <c r="C114" s="153" t="s">
        <v>253</v>
      </c>
      <c r="D114" s="154" t="s">
        <v>81</v>
      </c>
      <c r="E114" s="155">
        <v>11</v>
      </c>
      <c r="F114" s="155">
        <v>0</v>
      </c>
      <c r="G114" s="156">
        <f>E114*F114</f>
        <v>0</v>
      </c>
      <c r="O114" s="150">
        <v>2</v>
      </c>
      <c r="AA114" s="123">
        <v>12</v>
      </c>
      <c r="AB114" s="123">
        <v>0</v>
      </c>
      <c r="AC114" s="123">
        <v>79</v>
      </c>
      <c r="AZ114" s="123">
        <v>2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0.00025</v>
      </c>
    </row>
    <row r="115" spans="1:104" ht="12.75">
      <c r="A115" s="151">
        <v>80</v>
      </c>
      <c r="B115" s="152" t="s">
        <v>254</v>
      </c>
      <c r="C115" s="153" t="s">
        <v>255</v>
      </c>
      <c r="D115" s="154" t="s">
        <v>81</v>
      </c>
      <c r="E115" s="155">
        <v>43</v>
      </c>
      <c r="F115" s="155">
        <v>0</v>
      </c>
      <c r="G115" s="156">
        <f>E115*F115</f>
        <v>0</v>
      </c>
      <c r="O115" s="150">
        <v>2</v>
      </c>
      <c r="AA115" s="123">
        <v>12</v>
      </c>
      <c r="AB115" s="123">
        <v>0</v>
      </c>
      <c r="AC115" s="123">
        <v>80</v>
      </c>
      <c r="AZ115" s="123">
        <v>2</v>
      </c>
      <c r="BA115" s="123">
        <f>IF(AZ115=1,G115,0)</f>
        <v>0</v>
      </c>
      <c r="BB115" s="123">
        <f>IF(AZ115=2,G115,0)</f>
        <v>0</v>
      </c>
      <c r="BC115" s="123">
        <f>IF(AZ115=3,G115,0)</f>
        <v>0</v>
      </c>
      <c r="BD115" s="123">
        <f>IF(AZ115=4,G115,0)</f>
        <v>0</v>
      </c>
      <c r="BE115" s="123">
        <f>IF(AZ115=5,G115,0)</f>
        <v>0</v>
      </c>
      <c r="CZ115" s="123">
        <v>0.00035</v>
      </c>
    </row>
    <row r="116" spans="1:57" ht="12.75">
      <c r="A116" s="157"/>
      <c r="B116" s="158" t="s">
        <v>68</v>
      </c>
      <c r="C116" s="159" t="str">
        <f>CONCATENATE(B112," ",C112)</f>
        <v>783 Nátěry</v>
      </c>
      <c r="D116" s="157"/>
      <c r="E116" s="160"/>
      <c r="F116" s="160"/>
      <c r="G116" s="161">
        <f>SUM(G112:G115)</f>
        <v>0</v>
      </c>
      <c r="O116" s="150">
        <v>4</v>
      </c>
      <c r="BA116" s="162">
        <f>SUM(BA112:BA115)</f>
        <v>0</v>
      </c>
      <c r="BB116" s="162">
        <f>SUM(BB112:BB115)</f>
        <v>0</v>
      </c>
      <c r="BC116" s="162">
        <f>SUM(BC112:BC115)</f>
        <v>0</v>
      </c>
      <c r="BD116" s="162">
        <f>SUM(BD112:BD115)</f>
        <v>0</v>
      </c>
      <c r="BE116" s="162">
        <f>SUM(BE112:BE115)</f>
        <v>0</v>
      </c>
    </row>
    <row r="117" spans="1:15" ht="12.75">
      <c r="A117" s="143" t="s">
        <v>65</v>
      </c>
      <c r="B117" s="144" t="s">
        <v>256</v>
      </c>
      <c r="C117" s="145" t="s">
        <v>257</v>
      </c>
      <c r="D117" s="146"/>
      <c r="E117" s="147"/>
      <c r="F117" s="147"/>
      <c r="G117" s="148"/>
      <c r="H117" s="149"/>
      <c r="I117" s="149"/>
      <c r="O117" s="150">
        <v>1</v>
      </c>
    </row>
    <row r="118" spans="1:104" ht="12.75">
      <c r="A118" s="151">
        <v>81</v>
      </c>
      <c r="B118" s="152" t="s">
        <v>258</v>
      </c>
      <c r="C118" s="153" t="s">
        <v>259</v>
      </c>
      <c r="D118" s="154" t="s">
        <v>260</v>
      </c>
      <c r="E118" s="155">
        <v>1</v>
      </c>
      <c r="F118" s="155">
        <v>0</v>
      </c>
      <c r="G118" s="156">
        <f>E118*F118</f>
        <v>0</v>
      </c>
      <c r="O118" s="150">
        <v>2</v>
      </c>
      <c r="AA118" s="123">
        <v>12</v>
      </c>
      <c r="AB118" s="123">
        <v>0</v>
      </c>
      <c r="AC118" s="123">
        <v>81</v>
      </c>
      <c r="AZ118" s="123">
        <v>4</v>
      </c>
      <c r="BA118" s="123">
        <f>IF(AZ118=1,G118,0)</f>
        <v>0</v>
      </c>
      <c r="BB118" s="123">
        <f>IF(AZ118=2,G118,0)</f>
        <v>0</v>
      </c>
      <c r="BC118" s="123">
        <f>IF(AZ118=3,G118,0)</f>
        <v>0</v>
      </c>
      <c r="BD118" s="123">
        <f>IF(AZ118=4,G118,0)</f>
        <v>0</v>
      </c>
      <c r="BE118" s="123">
        <f>IF(AZ118=5,G118,0)</f>
        <v>0</v>
      </c>
      <c r="CZ118" s="123">
        <v>0.29943</v>
      </c>
    </row>
    <row r="119" spans="1:57" ht="12.75">
      <c r="A119" s="157"/>
      <c r="B119" s="158" t="s">
        <v>68</v>
      </c>
      <c r="C119" s="159" t="str">
        <f>CONCATENATE(B117," ",C117)</f>
        <v>M21 Elektromontáže</v>
      </c>
      <c r="D119" s="157"/>
      <c r="E119" s="160"/>
      <c r="F119" s="160"/>
      <c r="G119" s="161">
        <f>SUM(G117:G118)</f>
        <v>0</v>
      </c>
      <c r="O119" s="150">
        <v>4</v>
      </c>
      <c r="BA119" s="162">
        <f>SUM(BA117:BA118)</f>
        <v>0</v>
      </c>
      <c r="BB119" s="162">
        <f>SUM(BB117:BB118)</f>
        <v>0</v>
      </c>
      <c r="BC119" s="162">
        <f>SUM(BC117:BC118)</f>
        <v>0</v>
      </c>
      <c r="BD119" s="162">
        <f>SUM(BD117:BD118)</f>
        <v>0</v>
      </c>
      <c r="BE119" s="162">
        <f>SUM(BE117:BE118)</f>
        <v>0</v>
      </c>
    </row>
    <row r="120" spans="1:15" ht="12.75">
      <c r="A120" s="143" t="s">
        <v>65</v>
      </c>
      <c r="B120" s="144" t="s">
        <v>261</v>
      </c>
      <c r="C120" s="145" t="s">
        <v>262</v>
      </c>
      <c r="D120" s="146"/>
      <c r="E120" s="147"/>
      <c r="F120" s="147"/>
      <c r="G120" s="148"/>
      <c r="H120" s="149"/>
      <c r="I120" s="149"/>
      <c r="O120" s="150">
        <v>1</v>
      </c>
    </row>
    <row r="121" spans="1:104" ht="12.75">
      <c r="A121" s="151">
        <v>82</v>
      </c>
      <c r="B121" s="152" t="s">
        <v>263</v>
      </c>
      <c r="C121" s="153" t="s">
        <v>264</v>
      </c>
      <c r="D121" s="154" t="s">
        <v>200</v>
      </c>
      <c r="E121" s="155">
        <v>1</v>
      </c>
      <c r="F121" s="155">
        <v>0</v>
      </c>
      <c r="G121" s="156">
        <f>E121*F121</f>
        <v>0</v>
      </c>
      <c r="O121" s="150">
        <v>2</v>
      </c>
      <c r="AA121" s="123">
        <v>12</v>
      </c>
      <c r="AB121" s="123">
        <v>0</v>
      </c>
      <c r="AC121" s="123">
        <v>82</v>
      </c>
      <c r="AZ121" s="123">
        <v>4</v>
      </c>
      <c r="BA121" s="123">
        <f>IF(AZ121=1,G121,0)</f>
        <v>0</v>
      </c>
      <c r="BB121" s="123">
        <f>IF(AZ121=2,G121,0)</f>
        <v>0</v>
      </c>
      <c r="BC121" s="123">
        <f>IF(AZ121=3,G121,0)</f>
        <v>0</v>
      </c>
      <c r="BD121" s="123">
        <f>IF(AZ121=4,G121,0)</f>
        <v>0</v>
      </c>
      <c r="BE121" s="123">
        <f>IF(AZ121=5,G121,0)</f>
        <v>0</v>
      </c>
      <c r="CZ121" s="123">
        <v>0</v>
      </c>
    </row>
    <row r="122" spans="1:57" ht="12.75">
      <c r="A122" s="157"/>
      <c r="B122" s="158" t="s">
        <v>68</v>
      </c>
      <c r="C122" s="159" t="str">
        <f>CONCATENATE(B120," ",C120)</f>
        <v>M22 Montáž sdělovací a zabezp.tech</v>
      </c>
      <c r="D122" s="157"/>
      <c r="E122" s="160"/>
      <c r="F122" s="160"/>
      <c r="G122" s="161">
        <f>SUM(G120:G121)</f>
        <v>0</v>
      </c>
      <c r="O122" s="150">
        <v>4</v>
      </c>
      <c r="BA122" s="162">
        <f>SUM(BA120:BA121)</f>
        <v>0</v>
      </c>
      <c r="BB122" s="162">
        <f>SUM(BB120:BB121)</f>
        <v>0</v>
      </c>
      <c r="BC122" s="162">
        <f>SUM(BC120:BC121)</f>
        <v>0</v>
      </c>
      <c r="BD122" s="162">
        <f>SUM(BD120:BD121)</f>
        <v>0</v>
      </c>
      <c r="BE122" s="162">
        <f>SUM(BE120:BE121)</f>
        <v>0</v>
      </c>
    </row>
    <row r="123" spans="1:15" ht="12.75">
      <c r="A123" s="143" t="s">
        <v>65</v>
      </c>
      <c r="B123" s="144" t="s">
        <v>265</v>
      </c>
      <c r="C123" s="145" t="s">
        <v>266</v>
      </c>
      <c r="D123" s="146"/>
      <c r="E123" s="147"/>
      <c r="F123" s="147"/>
      <c r="G123" s="148"/>
      <c r="H123" s="149"/>
      <c r="I123" s="149"/>
      <c r="O123" s="150">
        <v>1</v>
      </c>
    </row>
    <row r="124" spans="1:104" ht="12.75">
      <c r="A124" s="151">
        <v>83</v>
      </c>
      <c r="B124" s="152" t="s">
        <v>66</v>
      </c>
      <c r="C124" s="153" t="s">
        <v>267</v>
      </c>
      <c r="D124" s="154" t="s">
        <v>200</v>
      </c>
      <c r="E124" s="155">
        <v>1</v>
      </c>
      <c r="F124" s="155">
        <v>0</v>
      </c>
      <c r="G124" s="156">
        <f aca="true" t="shared" si="30" ref="G124:G133">E124*F124</f>
        <v>0</v>
      </c>
      <c r="O124" s="150">
        <v>2</v>
      </c>
      <c r="AA124" s="123">
        <v>12</v>
      </c>
      <c r="AB124" s="123">
        <v>0</v>
      </c>
      <c r="AC124" s="123">
        <v>83</v>
      </c>
      <c r="AZ124" s="123">
        <v>1</v>
      </c>
      <c r="BA124" s="123">
        <f aca="true" t="shared" si="31" ref="BA124:BA133">IF(AZ124=1,G124,0)</f>
        <v>0</v>
      </c>
      <c r="BB124" s="123">
        <f aca="true" t="shared" si="32" ref="BB124:BB133">IF(AZ124=2,G124,0)</f>
        <v>0</v>
      </c>
      <c r="BC124" s="123">
        <f aca="true" t="shared" si="33" ref="BC124:BC133">IF(AZ124=3,G124,0)</f>
        <v>0</v>
      </c>
      <c r="BD124" s="123">
        <f aca="true" t="shared" si="34" ref="BD124:BD133">IF(AZ124=4,G124,0)</f>
        <v>0</v>
      </c>
      <c r="BE124" s="123">
        <f aca="true" t="shared" si="35" ref="BE124:BE133">IF(AZ124=5,G124,0)</f>
        <v>0</v>
      </c>
      <c r="CZ124" s="123">
        <v>0</v>
      </c>
    </row>
    <row r="125" spans="1:104" ht="22.5">
      <c r="A125" s="151">
        <v>84</v>
      </c>
      <c r="B125" s="152" t="s">
        <v>71</v>
      </c>
      <c r="C125" s="153" t="s">
        <v>268</v>
      </c>
      <c r="D125" s="154" t="s">
        <v>200</v>
      </c>
      <c r="E125" s="155">
        <v>1</v>
      </c>
      <c r="F125" s="155">
        <v>0</v>
      </c>
      <c r="G125" s="156">
        <f t="shared" si="30"/>
        <v>0</v>
      </c>
      <c r="O125" s="150">
        <v>2</v>
      </c>
      <c r="AA125" s="123">
        <v>12</v>
      </c>
      <c r="AB125" s="123">
        <v>0</v>
      </c>
      <c r="AC125" s="123">
        <v>84</v>
      </c>
      <c r="AZ125" s="123">
        <v>1</v>
      </c>
      <c r="BA125" s="123">
        <f t="shared" si="31"/>
        <v>0</v>
      </c>
      <c r="BB125" s="123">
        <f t="shared" si="32"/>
        <v>0</v>
      </c>
      <c r="BC125" s="123">
        <f t="shared" si="33"/>
        <v>0</v>
      </c>
      <c r="BD125" s="123">
        <f t="shared" si="34"/>
        <v>0</v>
      </c>
      <c r="BE125" s="123">
        <f t="shared" si="35"/>
        <v>0</v>
      </c>
      <c r="CZ125" s="123">
        <v>0</v>
      </c>
    </row>
    <row r="126" spans="1:104" ht="12.75">
      <c r="A126" s="151">
        <v>85</v>
      </c>
      <c r="B126" s="152" t="s">
        <v>88</v>
      </c>
      <c r="C126" s="153" t="s">
        <v>269</v>
      </c>
      <c r="D126" s="154" t="s">
        <v>200</v>
      </c>
      <c r="E126" s="155">
        <v>1</v>
      </c>
      <c r="F126" s="155">
        <v>0</v>
      </c>
      <c r="G126" s="156">
        <f t="shared" si="30"/>
        <v>0</v>
      </c>
      <c r="O126" s="150">
        <v>2</v>
      </c>
      <c r="AA126" s="123">
        <v>12</v>
      </c>
      <c r="AB126" s="123">
        <v>0</v>
      </c>
      <c r="AC126" s="123">
        <v>85</v>
      </c>
      <c r="AZ126" s="123">
        <v>1</v>
      </c>
      <c r="BA126" s="123">
        <f t="shared" si="31"/>
        <v>0</v>
      </c>
      <c r="BB126" s="123">
        <f t="shared" si="32"/>
        <v>0</v>
      </c>
      <c r="BC126" s="123">
        <f t="shared" si="33"/>
        <v>0</v>
      </c>
      <c r="BD126" s="123">
        <f t="shared" si="34"/>
        <v>0</v>
      </c>
      <c r="BE126" s="123">
        <f t="shared" si="35"/>
        <v>0</v>
      </c>
      <c r="CZ126" s="123">
        <v>0</v>
      </c>
    </row>
    <row r="127" spans="1:104" ht="22.5">
      <c r="A127" s="151">
        <v>86</v>
      </c>
      <c r="B127" s="152" t="s">
        <v>270</v>
      </c>
      <c r="C127" s="153" t="s">
        <v>271</v>
      </c>
      <c r="D127" s="154" t="s">
        <v>200</v>
      </c>
      <c r="E127" s="155">
        <v>1</v>
      </c>
      <c r="F127" s="155">
        <v>0</v>
      </c>
      <c r="G127" s="156">
        <f t="shared" si="30"/>
        <v>0</v>
      </c>
      <c r="O127" s="150">
        <v>2</v>
      </c>
      <c r="AA127" s="123">
        <v>12</v>
      </c>
      <c r="AB127" s="123">
        <v>0</v>
      </c>
      <c r="AC127" s="123">
        <v>86</v>
      </c>
      <c r="AZ127" s="123">
        <v>1</v>
      </c>
      <c r="BA127" s="123">
        <f t="shared" si="31"/>
        <v>0</v>
      </c>
      <c r="BB127" s="123">
        <f t="shared" si="32"/>
        <v>0</v>
      </c>
      <c r="BC127" s="123">
        <f t="shared" si="33"/>
        <v>0</v>
      </c>
      <c r="BD127" s="123">
        <f t="shared" si="34"/>
        <v>0</v>
      </c>
      <c r="BE127" s="123">
        <f t="shared" si="35"/>
        <v>0</v>
      </c>
      <c r="CZ127" s="123">
        <v>0</v>
      </c>
    </row>
    <row r="128" spans="1:104" ht="12.75">
      <c r="A128" s="151">
        <v>87</v>
      </c>
      <c r="B128" s="152" t="s">
        <v>272</v>
      </c>
      <c r="C128" s="153" t="s">
        <v>273</v>
      </c>
      <c r="D128" s="154" t="s">
        <v>200</v>
      </c>
      <c r="E128" s="155">
        <v>1</v>
      </c>
      <c r="F128" s="155">
        <v>0</v>
      </c>
      <c r="G128" s="156">
        <f t="shared" si="30"/>
        <v>0</v>
      </c>
      <c r="O128" s="150">
        <v>2</v>
      </c>
      <c r="AA128" s="123">
        <v>12</v>
      </c>
      <c r="AB128" s="123">
        <v>0</v>
      </c>
      <c r="AC128" s="123">
        <v>87</v>
      </c>
      <c r="AZ128" s="123">
        <v>1</v>
      </c>
      <c r="BA128" s="123">
        <f t="shared" si="31"/>
        <v>0</v>
      </c>
      <c r="BB128" s="123">
        <f t="shared" si="32"/>
        <v>0</v>
      </c>
      <c r="BC128" s="123">
        <f t="shared" si="33"/>
        <v>0</v>
      </c>
      <c r="BD128" s="123">
        <f t="shared" si="34"/>
        <v>0</v>
      </c>
      <c r="BE128" s="123">
        <f t="shared" si="35"/>
        <v>0</v>
      </c>
      <c r="CZ128" s="123">
        <v>0</v>
      </c>
    </row>
    <row r="129" spans="1:104" ht="22.5">
      <c r="A129" s="151">
        <v>88</v>
      </c>
      <c r="B129" s="152" t="s">
        <v>274</v>
      </c>
      <c r="C129" s="153" t="s">
        <v>275</v>
      </c>
      <c r="D129" s="154" t="s">
        <v>276</v>
      </c>
      <c r="E129" s="155">
        <v>12</v>
      </c>
      <c r="F129" s="155">
        <v>0</v>
      </c>
      <c r="G129" s="156">
        <f t="shared" si="30"/>
        <v>0</v>
      </c>
      <c r="O129" s="150">
        <v>2</v>
      </c>
      <c r="AA129" s="123">
        <v>12</v>
      </c>
      <c r="AB129" s="123">
        <v>0</v>
      </c>
      <c r="AC129" s="123">
        <v>88</v>
      </c>
      <c r="AZ129" s="123">
        <v>1</v>
      </c>
      <c r="BA129" s="123">
        <f t="shared" si="31"/>
        <v>0</v>
      </c>
      <c r="BB129" s="123">
        <f t="shared" si="32"/>
        <v>0</v>
      </c>
      <c r="BC129" s="123">
        <f t="shared" si="33"/>
        <v>0</v>
      </c>
      <c r="BD129" s="123">
        <f t="shared" si="34"/>
        <v>0</v>
      </c>
      <c r="BE129" s="123">
        <f t="shared" si="35"/>
        <v>0</v>
      </c>
      <c r="CZ129" s="123">
        <v>0</v>
      </c>
    </row>
    <row r="130" spans="1:104" ht="12.75">
      <c r="A130" s="151">
        <v>89</v>
      </c>
      <c r="B130" s="152" t="s">
        <v>277</v>
      </c>
      <c r="C130" s="153" t="s">
        <v>278</v>
      </c>
      <c r="D130" s="154" t="s">
        <v>279</v>
      </c>
      <c r="E130" s="155">
        <v>1</v>
      </c>
      <c r="F130" s="155">
        <v>0</v>
      </c>
      <c r="G130" s="156">
        <f t="shared" si="30"/>
        <v>0</v>
      </c>
      <c r="O130" s="150">
        <v>2</v>
      </c>
      <c r="AA130" s="123">
        <v>12</v>
      </c>
      <c r="AB130" s="123">
        <v>0</v>
      </c>
      <c r="AC130" s="123">
        <v>89</v>
      </c>
      <c r="AZ130" s="123">
        <v>1</v>
      </c>
      <c r="BA130" s="123">
        <f t="shared" si="31"/>
        <v>0</v>
      </c>
      <c r="BB130" s="123">
        <f t="shared" si="32"/>
        <v>0</v>
      </c>
      <c r="BC130" s="123">
        <f t="shared" si="33"/>
        <v>0</v>
      </c>
      <c r="BD130" s="123">
        <f t="shared" si="34"/>
        <v>0</v>
      </c>
      <c r="BE130" s="123">
        <f t="shared" si="35"/>
        <v>0</v>
      </c>
      <c r="CZ130" s="123">
        <v>0</v>
      </c>
    </row>
    <row r="131" spans="1:104" ht="22.5">
      <c r="A131" s="151">
        <v>90</v>
      </c>
      <c r="B131" s="152" t="s">
        <v>280</v>
      </c>
      <c r="C131" s="153" t="s">
        <v>281</v>
      </c>
      <c r="D131" s="154" t="s">
        <v>200</v>
      </c>
      <c r="E131" s="155">
        <v>1</v>
      </c>
      <c r="F131" s="155">
        <v>0</v>
      </c>
      <c r="G131" s="156">
        <f t="shared" si="30"/>
        <v>0</v>
      </c>
      <c r="O131" s="150">
        <v>2</v>
      </c>
      <c r="AA131" s="123">
        <v>12</v>
      </c>
      <c r="AB131" s="123">
        <v>0</v>
      </c>
      <c r="AC131" s="123">
        <v>90</v>
      </c>
      <c r="AZ131" s="123">
        <v>1</v>
      </c>
      <c r="BA131" s="123">
        <f t="shared" si="31"/>
        <v>0</v>
      </c>
      <c r="BB131" s="123">
        <f t="shared" si="32"/>
        <v>0</v>
      </c>
      <c r="BC131" s="123">
        <f t="shared" si="33"/>
        <v>0</v>
      </c>
      <c r="BD131" s="123">
        <f t="shared" si="34"/>
        <v>0</v>
      </c>
      <c r="BE131" s="123">
        <f t="shared" si="35"/>
        <v>0</v>
      </c>
      <c r="CZ131" s="123">
        <v>0</v>
      </c>
    </row>
    <row r="132" spans="1:104" ht="12.75">
      <c r="A132" s="151">
        <v>91</v>
      </c>
      <c r="B132" s="152" t="s">
        <v>282</v>
      </c>
      <c r="C132" s="153" t="s">
        <v>283</v>
      </c>
      <c r="D132" s="154" t="s">
        <v>200</v>
      </c>
      <c r="E132" s="155">
        <v>1</v>
      </c>
      <c r="F132" s="155">
        <v>0</v>
      </c>
      <c r="G132" s="156">
        <f t="shared" si="30"/>
        <v>0</v>
      </c>
      <c r="O132" s="150">
        <v>2</v>
      </c>
      <c r="AA132" s="123">
        <v>12</v>
      </c>
      <c r="AB132" s="123">
        <v>0</v>
      </c>
      <c r="AC132" s="123">
        <v>91</v>
      </c>
      <c r="AZ132" s="123">
        <v>1</v>
      </c>
      <c r="BA132" s="123">
        <f t="shared" si="31"/>
        <v>0</v>
      </c>
      <c r="BB132" s="123">
        <f t="shared" si="32"/>
        <v>0</v>
      </c>
      <c r="BC132" s="123">
        <f t="shared" si="33"/>
        <v>0</v>
      </c>
      <c r="BD132" s="123">
        <f t="shared" si="34"/>
        <v>0</v>
      </c>
      <c r="BE132" s="123">
        <f t="shared" si="35"/>
        <v>0</v>
      </c>
      <c r="CZ132" s="123">
        <v>0</v>
      </c>
    </row>
    <row r="133" spans="1:104" ht="12.75">
      <c r="A133" s="151">
        <v>92</v>
      </c>
      <c r="B133" s="152" t="s">
        <v>284</v>
      </c>
      <c r="C133" s="153" t="s">
        <v>285</v>
      </c>
      <c r="D133" s="154" t="s">
        <v>67</v>
      </c>
      <c r="E133" s="155">
        <v>1</v>
      </c>
      <c r="F133" s="155">
        <v>0</v>
      </c>
      <c r="G133" s="156">
        <f t="shared" si="30"/>
        <v>0</v>
      </c>
      <c r="O133" s="150">
        <v>2</v>
      </c>
      <c r="AA133" s="123">
        <v>12</v>
      </c>
      <c r="AB133" s="123">
        <v>0</v>
      </c>
      <c r="AC133" s="123">
        <v>92</v>
      </c>
      <c r="AZ133" s="123">
        <v>1</v>
      </c>
      <c r="BA133" s="123">
        <f t="shared" si="31"/>
        <v>0</v>
      </c>
      <c r="BB133" s="123">
        <f t="shared" si="32"/>
        <v>0</v>
      </c>
      <c r="BC133" s="123">
        <f t="shared" si="33"/>
        <v>0</v>
      </c>
      <c r="BD133" s="123">
        <f t="shared" si="34"/>
        <v>0</v>
      </c>
      <c r="BE133" s="123">
        <f t="shared" si="35"/>
        <v>0</v>
      </c>
      <c r="CZ133" s="123">
        <v>0</v>
      </c>
    </row>
    <row r="134" spans="1:57" ht="12.75">
      <c r="A134" s="157"/>
      <c r="B134" s="158" t="s">
        <v>68</v>
      </c>
      <c r="C134" s="159" t="str">
        <f>CONCATENATE(B123," ",C123)</f>
        <v>100 Nespecifikované položky</v>
      </c>
      <c r="D134" s="157"/>
      <c r="E134" s="160"/>
      <c r="F134" s="160"/>
      <c r="G134" s="161">
        <f>SUM(G123:G133)</f>
        <v>0</v>
      </c>
      <c r="O134" s="150">
        <v>4</v>
      </c>
      <c r="BA134" s="162">
        <f>SUM(BA123:BA133)</f>
        <v>0</v>
      </c>
      <c r="BB134" s="162">
        <f>SUM(BB123:BB133)</f>
        <v>0</v>
      </c>
      <c r="BC134" s="162">
        <f>SUM(BC123:BC133)</f>
        <v>0</v>
      </c>
      <c r="BD134" s="162">
        <f>SUM(BD123:BD133)</f>
        <v>0</v>
      </c>
      <c r="BE134" s="162">
        <f>SUM(BE123:BE133)</f>
        <v>0</v>
      </c>
    </row>
    <row r="135" spans="1:7" ht="12.75">
      <c r="A135" s="124"/>
      <c r="B135" s="124"/>
      <c r="C135" s="124"/>
      <c r="D135" s="124"/>
      <c r="E135" s="124"/>
      <c r="F135" s="124"/>
      <c r="G135" s="124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spans="1:7" ht="12.75">
      <c r="A158" s="163"/>
      <c r="B158" s="163"/>
      <c r="C158" s="163"/>
      <c r="D158" s="163"/>
      <c r="E158" s="163"/>
      <c r="F158" s="163"/>
      <c r="G158" s="163"/>
    </row>
    <row r="159" spans="1:7" ht="12.75">
      <c r="A159" s="163"/>
      <c r="B159" s="163"/>
      <c r="C159" s="163"/>
      <c r="D159" s="163"/>
      <c r="E159" s="163"/>
      <c r="F159" s="163"/>
      <c r="G159" s="163"/>
    </row>
    <row r="160" spans="1:7" ht="12.75">
      <c r="A160" s="163"/>
      <c r="B160" s="163"/>
      <c r="C160" s="163"/>
      <c r="D160" s="163"/>
      <c r="E160" s="163"/>
      <c r="F160" s="163"/>
      <c r="G160" s="163"/>
    </row>
    <row r="161" spans="1:7" ht="12.75">
      <c r="A161" s="163"/>
      <c r="B161" s="163"/>
      <c r="C161" s="163"/>
      <c r="D161" s="163"/>
      <c r="E161" s="163"/>
      <c r="F161" s="163"/>
      <c r="G161" s="16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ht="12.75">
      <c r="E174" s="123"/>
    </row>
    <row r="175" ht="12.75">
      <c r="E175" s="123"/>
    </row>
    <row r="176" ht="12.75">
      <c r="E176" s="123"/>
    </row>
    <row r="177" ht="12.75">
      <c r="E177" s="123"/>
    </row>
    <row r="178" ht="12.75">
      <c r="E178" s="123"/>
    </row>
    <row r="179" ht="12.75">
      <c r="E179" s="123"/>
    </row>
    <row r="180" ht="12.75">
      <c r="E180" s="123"/>
    </row>
    <row r="181" ht="12.75">
      <c r="E181" s="123"/>
    </row>
    <row r="182" ht="12.75">
      <c r="E182" s="123"/>
    </row>
    <row r="183" ht="12.75">
      <c r="E183" s="123"/>
    </row>
    <row r="184" ht="12.75">
      <c r="E184" s="123"/>
    </row>
    <row r="185" ht="12.75">
      <c r="E185" s="123"/>
    </row>
    <row r="186" ht="12.75">
      <c r="E186" s="123"/>
    </row>
    <row r="187" ht="12.75">
      <c r="E187" s="123"/>
    </row>
    <row r="188" ht="12.75">
      <c r="E188" s="123"/>
    </row>
    <row r="189" ht="12.75">
      <c r="E189" s="123"/>
    </row>
    <row r="190" ht="12.75">
      <c r="E190" s="123"/>
    </row>
    <row r="191" ht="12.75">
      <c r="E191" s="123"/>
    </row>
    <row r="192" ht="12.75">
      <c r="E192" s="123"/>
    </row>
    <row r="193" spans="1:2" ht="12.75">
      <c r="A193" s="164"/>
      <c r="B193" s="164"/>
    </row>
    <row r="194" spans="1:7" ht="12.75">
      <c r="A194" s="163"/>
      <c r="B194" s="163"/>
      <c r="C194" s="166"/>
      <c r="D194" s="166"/>
      <c r="E194" s="167"/>
      <c r="F194" s="166"/>
      <c r="G194" s="168"/>
    </row>
    <row r="195" spans="1:7" ht="12.75">
      <c r="A195" s="169"/>
      <c r="B195" s="169"/>
      <c r="C195" s="163"/>
      <c r="D195" s="163"/>
      <c r="E195" s="170"/>
      <c r="F195" s="163"/>
      <c r="G195" s="163"/>
    </row>
    <row r="196" spans="1:7" ht="12.75">
      <c r="A196" s="163"/>
      <c r="B196" s="163"/>
      <c r="C196" s="163"/>
      <c r="D196" s="163"/>
      <c r="E196" s="170"/>
      <c r="F196" s="163"/>
      <c r="G196" s="163"/>
    </row>
    <row r="197" spans="1:7" ht="12.75">
      <c r="A197" s="163"/>
      <c r="B197" s="163"/>
      <c r="C197" s="163"/>
      <c r="D197" s="163"/>
      <c r="E197" s="170"/>
      <c r="F197" s="163"/>
      <c r="G197" s="163"/>
    </row>
    <row r="198" spans="1:7" ht="12.75">
      <c r="A198" s="163"/>
      <c r="B198" s="163"/>
      <c r="C198" s="163"/>
      <c r="D198" s="163"/>
      <c r="E198" s="170"/>
      <c r="F198" s="163"/>
      <c r="G198" s="163"/>
    </row>
    <row r="199" spans="1:7" ht="12.75">
      <c r="A199" s="163"/>
      <c r="B199" s="163"/>
      <c r="C199" s="163"/>
      <c r="D199" s="163"/>
      <c r="E199" s="170"/>
      <c r="F199" s="163"/>
      <c r="G199" s="163"/>
    </row>
    <row r="200" spans="1:7" ht="12.75">
      <c r="A200" s="163"/>
      <c r="B200" s="163"/>
      <c r="C200" s="163"/>
      <c r="D200" s="163"/>
      <c r="E200" s="170"/>
      <c r="F200" s="163"/>
      <c r="G200" s="163"/>
    </row>
    <row r="201" spans="1:7" ht="12.75">
      <c r="A201" s="163"/>
      <c r="B201" s="163"/>
      <c r="C201" s="163"/>
      <c r="D201" s="163"/>
      <c r="E201" s="170"/>
      <c r="F201" s="163"/>
      <c r="G201" s="163"/>
    </row>
    <row r="202" spans="1:7" ht="12.75">
      <c r="A202" s="163"/>
      <c r="B202" s="163"/>
      <c r="C202" s="163"/>
      <c r="D202" s="163"/>
      <c r="E202" s="170"/>
      <c r="F202" s="163"/>
      <c r="G202" s="163"/>
    </row>
    <row r="203" spans="1:7" ht="12.75">
      <c r="A203" s="163"/>
      <c r="B203" s="163"/>
      <c r="C203" s="163"/>
      <c r="D203" s="163"/>
      <c r="E203" s="170"/>
      <c r="F203" s="163"/>
      <c r="G203" s="163"/>
    </row>
    <row r="204" spans="1:7" ht="12.75">
      <c r="A204" s="163"/>
      <c r="B204" s="163"/>
      <c r="C204" s="163"/>
      <c r="D204" s="163"/>
      <c r="E204" s="170"/>
      <c r="F204" s="163"/>
      <c r="G204" s="163"/>
    </row>
    <row r="205" spans="1:7" ht="12.75">
      <c r="A205" s="163"/>
      <c r="B205" s="163"/>
      <c r="C205" s="163"/>
      <c r="D205" s="163"/>
      <c r="E205" s="170"/>
      <c r="F205" s="163"/>
      <c r="G205" s="163"/>
    </row>
    <row r="206" spans="1:7" ht="12.75">
      <c r="A206" s="163"/>
      <c r="B206" s="163"/>
      <c r="C206" s="163"/>
      <c r="D206" s="163"/>
      <c r="E206" s="170"/>
      <c r="F206" s="163"/>
      <c r="G206" s="163"/>
    </row>
    <row r="207" spans="1:7" ht="12.75">
      <c r="A207" s="163"/>
      <c r="B207" s="163"/>
      <c r="C207" s="163"/>
      <c r="D207" s="163"/>
      <c r="E207" s="170"/>
      <c r="F207" s="163"/>
      <c r="G207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STAMINA,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Svatava Henková, CSc.</dc:creator>
  <cp:keywords/>
  <dc:description/>
  <cp:lastModifiedBy>Radomír Marvan</cp:lastModifiedBy>
  <dcterms:created xsi:type="dcterms:W3CDTF">2014-12-19T13:47:11Z</dcterms:created>
  <dcterms:modified xsi:type="dcterms:W3CDTF">2016-04-21T12:39:01Z</dcterms:modified>
  <cp:category/>
  <cp:version/>
  <cp:contentType/>
  <cp:contentStatus/>
</cp:coreProperties>
</file>