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30" windowWidth="19875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list'!$G$2</definedName>
    <definedName name="MJ">'Krycí list'!$G$5</definedName>
    <definedName name="Mont">'Rekapitulace'!$H$21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'Položky'!$A$1:$G$170</definedName>
    <definedName name="_xlnm.Print_Area" localSheetId="1">'Rekapitulace'!$A$1:$I$35</definedName>
    <definedName name="PocetMJ">'Krycí list'!$G$6</definedName>
    <definedName name="Poznamka">'Krycí list'!$B$37</definedName>
    <definedName name="Projektant">'Krycí list'!$C$8</definedName>
    <definedName name="PSV">'Rekapitulace'!$F$21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<sst xmlns="http://schemas.openxmlformats.org/spreadsheetml/2006/main" count="499" uniqueCount="316">
  <si>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</si>
  <si>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</si>
  <si>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</si>
  <si>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</si>
  <si>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</si>
  <si>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</si>
  <si>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</si>
  <si>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</si>
  <si>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</si>
  <si>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</si>
  <si>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</si>
  <si>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</si>
  <si>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</si>
  <si>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</si>
  <si>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</si>
  <si>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</si>
  <si>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</si>
  <si>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</si>
  <si>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</si>
  <si>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</si>
  <si>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</si>
  <si>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</si>
  <si>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</si>
  <si>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</si>
  <si>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</si>
  <si>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</si>
  <si>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</si>
  <si>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</si>
  <si>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</si>
  <si>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</si>
  <si>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</si>
  <si>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</si>
  <si>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</si>
  <si>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</si>
  <si>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</si>
  <si>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</si>
  <si>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</si>
  <si>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</si>
  <si>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</si>
  <si>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</si>
  <si>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</si>
  <si>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</si>
  <si>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</si>
  <si>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</si>
  <si>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</si>
  <si>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</si>
  <si>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</si>
  <si>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</si>
  <si>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</si>
  <si>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</si>
  <si>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</si>
  <si>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</si>
  <si>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</si>
  <si>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</si>
  <si>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</si>
  <si>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</si>
  <si>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</si>
  <si>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</si>
  <si>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</si>
  <si>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</si>
  <si>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</si>
  <si>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</si>
  <si>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</si>
  <si>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</si>
  <si>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</si>
  <si>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</si>
  <si>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</si>
  <si>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</si>
  <si>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</si>
  <si>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</si>
  <si>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</si>
  <si>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</si>
  <si>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</si>
  <si>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</si>
  <si>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</si>
  <si>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</si>
  <si>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</si>
  <si>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N13/15</t>
  </si>
  <si>
    <t>ZŠ Hlinky 146 Brno</t>
  </si>
  <si>
    <t>13/15</t>
  </si>
  <si>
    <t>Výměna a repase oken v objektu ZŠ</t>
  </si>
  <si>
    <t>801.32</t>
  </si>
  <si>
    <t>01</t>
  </si>
  <si>
    <t>Projektové práce</t>
  </si>
  <si>
    <t>1  PC  01</t>
  </si>
  <si>
    <t xml:space="preserve">Dokumentace skutečného provedení </t>
  </si>
  <si>
    <t>kč</t>
  </si>
  <si>
    <t>3</t>
  </si>
  <si>
    <t>Svislé a kompletní konstrukce</t>
  </si>
  <si>
    <t>310238411R00</t>
  </si>
  <si>
    <t>Zazdívka otvorů plochy do1 m2 cihlami na MC včetně vnější probarvené omítky</t>
  </si>
  <si>
    <t>m3</t>
  </si>
  <si>
    <t>N07, N08:0,28*1,45*0,40*2</t>
  </si>
  <si>
    <t>317234410R00</t>
  </si>
  <si>
    <t xml:space="preserve">Vyzdívka nad nosníky cihlami pálenými na MC </t>
  </si>
  <si>
    <t>odhad:(1,80*0,45*0,15)*10</t>
  </si>
  <si>
    <t>317941121R00</t>
  </si>
  <si>
    <t xml:space="preserve">Osazení ocelových válcovaných nosníků do č.12 </t>
  </si>
  <si>
    <t>t</t>
  </si>
  <si>
    <t>odhad:10*1,80*3,52*0,001</t>
  </si>
  <si>
    <t>133301600000</t>
  </si>
  <si>
    <t>Tyč ocelová L jakost 425541  60x60x4 mm</t>
  </si>
  <si>
    <t>kg</t>
  </si>
  <si>
    <t>63,36*1,08</t>
  </si>
  <si>
    <t>61</t>
  </si>
  <si>
    <t>Upravy povrchů vnitřní</t>
  </si>
  <si>
    <t>612401391RT2</t>
  </si>
  <si>
    <t>Omítka malých ploch vnitřních stěn do 1 m2 s použitím suché maltové směsi</t>
  </si>
  <si>
    <t>kus</t>
  </si>
  <si>
    <t>Euro okna:2,00</t>
  </si>
  <si>
    <t>612425921R00</t>
  </si>
  <si>
    <t>Omítka vápenná vnitřního ostění, parapetů - hladká s použitím suché maltové směsi</t>
  </si>
  <si>
    <t>m2</t>
  </si>
  <si>
    <t>N01 - N04:0,10*1,60*4+(0,10*1,00*2)*2</t>
  </si>
  <si>
    <t>N09, N11:0,26*(1,02+0,80*2)*2</t>
  </si>
  <si>
    <t>N13 - N15:0,10*1,60*3</t>
  </si>
  <si>
    <t>N07, N08:0,24*(0,88+0,90*2)*2</t>
  </si>
  <si>
    <t>612425931RT2</t>
  </si>
  <si>
    <t>Omítka vápenná vnitřního ostění - štuková s použitím suché maltové směsi</t>
  </si>
  <si>
    <t>N01 - N04:0,10*(1,60+2,06*2)*2+0,10*(1,60+1,06*2)*2</t>
  </si>
  <si>
    <t>N09 - N11:0,26*(1,02*2+2,07*2)+0,26*(1,02+1,27*2)*2</t>
  </si>
  <si>
    <t>N12:0,03*(1,26*2+2,14*2)</t>
  </si>
  <si>
    <t>N13 - N15:0,10*(1,60+2,06*2)*3</t>
  </si>
  <si>
    <t>N07, N08:0,24*(0,88+0,55*2)*2</t>
  </si>
  <si>
    <t>94</t>
  </si>
  <si>
    <t>Lešení a stavební výtahy</t>
  </si>
  <si>
    <t>941941051R00</t>
  </si>
  <si>
    <t xml:space="preserve">Montáž lešení leh.řad.s podlahami,š.1,5 m, H 10 m </t>
  </si>
  <si>
    <t>941941851R00</t>
  </si>
  <si>
    <t xml:space="preserve">Demontáž lešení leh.řad.s podlahami,š.1,5 m,H 10 m </t>
  </si>
  <si>
    <t>95</t>
  </si>
  <si>
    <t>Dokončovací konstrukce na pozemních stavbách</t>
  </si>
  <si>
    <t>952901111R00</t>
  </si>
  <si>
    <t>Vyčištění budov o výšce podlaží do 4 m - po výměně oken a zapravení</t>
  </si>
  <si>
    <t>95  PC  01</t>
  </si>
  <si>
    <t>Úklid objektu a okolí v průběhu celé stavby vč.závěrečného ůklidu před kolaudací</t>
  </si>
  <si>
    <t>96</t>
  </si>
  <si>
    <t>Bourání konstrukcí</t>
  </si>
  <si>
    <t>967031132R00</t>
  </si>
  <si>
    <t xml:space="preserve">Přisekání rovných ostění cihelných na MVC </t>
  </si>
  <si>
    <t>N01 - N04:(0,24*2,06*2)*4</t>
  </si>
  <si>
    <t>N09 - N11:(0,39*2,07*2)*3</t>
  </si>
  <si>
    <t>N13 - N15:(0,24*2,06*2)*3</t>
  </si>
  <si>
    <t>968061112R00</t>
  </si>
  <si>
    <t xml:space="preserve">Vyvěšení dřevěných okenních křídel pl. do 1,5 m2 </t>
  </si>
  <si>
    <t>N07, N08:2,00</t>
  </si>
  <si>
    <t>968061113R00</t>
  </si>
  <si>
    <t xml:space="preserve">Vyvěšení dřevěných okenních křídel pl. nad 1,5 m2 </t>
  </si>
  <si>
    <t>N01 - N04:4,00</t>
  </si>
  <si>
    <t>N09 - N11:3,00</t>
  </si>
  <si>
    <t>N13 - N15:3,00</t>
  </si>
  <si>
    <t>968062355R00</t>
  </si>
  <si>
    <t>Vybourání dřevěných rámů oken dvojitých pl. 2 m2 vč.parapetu</t>
  </si>
  <si>
    <t>N09 - N11:0,90*2,07*3</t>
  </si>
  <si>
    <t>N07, N08:0,88*1,45*2</t>
  </si>
  <si>
    <t>968062356R00</t>
  </si>
  <si>
    <t>Vybourání dřevěných rámů oken dvojitých pl. 4 m2 vč.parapetu</t>
  </si>
  <si>
    <t>N01 - N04:1,48*2,06*4</t>
  </si>
  <si>
    <t>N13 - N15:1,48*2,06*3</t>
  </si>
  <si>
    <t>968  PC  01</t>
  </si>
  <si>
    <t>Vyvěšení dřevěných okenních křídel pl. nad 1,5 m2 kastlových oken</t>
  </si>
  <si>
    <t>N12:1,00</t>
  </si>
  <si>
    <t>968  PC  02</t>
  </si>
  <si>
    <t>Vybourání dřevěných rámů oken kastlových pl. 4 m2 vč.parapetu</t>
  </si>
  <si>
    <t>N12:1,16*2,14</t>
  </si>
  <si>
    <t>97</t>
  </si>
  <si>
    <t>Prorážení otvorů</t>
  </si>
  <si>
    <t>973031324R00</t>
  </si>
  <si>
    <t>Vysekání kapes zeď cihel. MVC, pl. 0,1m2, hl. 15cm odhad</t>
  </si>
  <si>
    <t>99</t>
  </si>
  <si>
    <t>Staveništní přesun hmot</t>
  </si>
  <si>
    <t>999281108R00</t>
  </si>
  <si>
    <t xml:space="preserve">Přesun hmot pro opravy a údržbu do výšky 12 m </t>
  </si>
  <si>
    <t>764</t>
  </si>
  <si>
    <t>Konstrukce klempířské</t>
  </si>
  <si>
    <t>764410850R00</t>
  </si>
  <si>
    <t xml:space="preserve">Demontáž oplechování parapetů,rš od 100 do 330 mm </t>
  </si>
  <si>
    <t>m</t>
  </si>
  <si>
    <t>764510430RT2</t>
  </si>
  <si>
    <t>Oplechování parapetů včetně rohů Ti Zn, rš 200 mm předpatinovaný, nalepením vč.podkl.vrstev viz.TZ</t>
  </si>
  <si>
    <t>N09 - N11:0,92*3</t>
  </si>
  <si>
    <t>N12:1,18</t>
  </si>
  <si>
    <t>N13 - N15:1,50*3</t>
  </si>
  <si>
    <t>R01:0,61</t>
  </si>
  <si>
    <t>R04:1,53</t>
  </si>
  <si>
    <t>R15:1,68</t>
  </si>
  <si>
    <t>R16, R17:1,14*2</t>
  </si>
  <si>
    <t>R19:1,82</t>
  </si>
  <si>
    <t>764510440RT2</t>
  </si>
  <si>
    <t>Oplechování parapetů včetně rohů Ti Zn, rš 250 mm předpatinovaný,nalepením vč.podkl.vrstev viz.TZ</t>
  </si>
  <si>
    <t>N07, N08:0,62*2</t>
  </si>
  <si>
    <t>N01 - N04:1,50*4</t>
  </si>
  <si>
    <t>R02:1,82</t>
  </si>
  <si>
    <t>R03:0,78</t>
  </si>
  <si>
    <t>R05:1,55</t>
  </si>
  <si>
    <t>R06 - 08:2,08</t>
  </si>
  <si>
    <t>R09 - R11:2,90</t>
  </si>
  <si>
    <t>R12- R14:4,50</t>
  </si>
  <si>
    <t>R18:2,80</t>
  </si>
  <si>
    <t>998764202R00</t>
  </si>
  <si>
    <t xml:space="preserve">Přesun hmot pro klempířské konstr., výšky do 12 m </t>
  </si>
  <si>
    <t>766</t>
  </si>
  <si>
    <t>Konstrukce truhlářské</t>
  </si>
  <si>
    <t>766694112R00</t>
  </si>
  <si>
    <t xml:space="preserve">Montáž parapetních desek š.do 30 cm,dl.do 160 cm </t>
  </si>
  <si>
    <t>N01, N02:2,00</t>
  </si>
  <si>
    <t>766  PC  02</t>
  </si>
  <si>
    <t>M+D kastlové okno s nadsv.1480/2060mm,nátěr pákové otevírání,pásky,viz.výpis výplní otvorů</t>
  </si>
  <si>
    <t>N01- N04:4,00</t>
  </si>
  <si>
    <t>766  PC  03</t>
  </si>
  <si>
    <t>M + D kastlové okno s nadvs.900/2070mm , nátěr, pásky, viz.výpis výplní otvorů</t>
  </si>
  <si>
    <t>N09, N10:2,00</t>
  </si>
  <si>
    <t>766  PC  04</t>
  </si>
  <si>
    <t>M + D kastlové okno 900/2070mm , nátěr, pásky, vnitřní sklo pískováno viz.výpis výplní otvorů</t>
  </si>
  <si>
    <t>N11:1,00</t>
  </si>
  <si>
    <t>766  PC  05</t>
  </si>
  <si>
    <t>M+D kastlové okno s nadsv.1160/2140mm,nátěr pákové otevírání,pásky,viz.výpis výplní otvorů</t>
  </si>
  <si>
    <t>766  PC  06</t>
  </si>
  <si>
    <t>Repas stávajícího kastlového okna 590/1630mm viz.výpis výplní otvorů</t>
  </si>
  <si>
    <t>R01:1,00</t>
  </si>
  <si>
    <t>766  PC  07</t>
  </si>
  <si>
    <t>Repas stávajícího kastlového okna na schodišti 1800/3100mm viz.výpis výplní otvorů</t>
  </si>
  <si>
    <t>R02:1,00</t>
  </si>
  <si>
    <t>766  PC  08</t>
  </si>
  <si>
    <t>Repase rámu, nové křídlo okno jednoduché půda 760/560mm viz.výpis výplní otvorů</t>
  </si>
  <si>
    <t>R03:1,00</t>
  </si>
  <si>
    <t>766  PC  09</t>
  </si>
  <si>
    <t>Repas stávajícího kastlového okna 1510/1530mm výměna vnějších křídel viz.výpis výplní otvorů</t>
  </si>
  <si>
    <t>R04:1,00</t>
  </si>
  <si>
    <t>766  PC  10</t>
  </si>
  <si>
    <t>Repas stávajícího kastlového okna 1530/2250mm výměna vnějších křídel viz.výpis výplní otvorů</t>
  </si>
  <si>
    <t>R05:1,00</t>
  </si>
  <si>
    <t>766  PC  11</t>
  </si>
  <si>
    <t>Repas stávajícího jednoduchého okna s bočními světlíky R06 - R08 viz.výpis výplní otvorů</t>
  </si>
  <si>
    <t>výměna vnějšího křídla :1,00</t>
  </si>
  <si>
    <t>766  PC  12</t>
  </si>
  <si>
    <t>Repase souboru stávajících kastlových oken 480*2+1100/2230mm viz.výpis výplní otvorů</t>
  </si>
  <si>
    <t>+ výměna vnějších křídel :</t>
  </si>
  <si>
    <t>R09 - R11:1,00</t>
  </si>
  <si>
    <t>766  PC  13</t>
  </si>
  <si>
    <t>Repase souboru stávajících kastlových oken 480*2+1100/2050mm viz.výpis výplní otvorů</t>
  </si>
  <si>
    <t>R12 - R14:1,00</t>
  </si>
  <si>
    <t>766  PC  14</t>
  </si>
  <si>
    <t>M + D jednoduchého okna 1660/710mm, nátěr včetně demontáže viz.výpis výplní otvorů</t>
  </si>
  <si>
    <t>R15:1,00</t>
  </si>
  <si>
    <t>766  PC  15</t>
  </si>
  <si>
    <t>Repas stávajícího kastlového okna 1120/2220mm výměna vnějších křídel viz.výpis výplní otvorů</t>
  </si>
  <si>
    <t>R16, R17:2,00</t>
  </si>
  <si>
    <t>766  PC  16</t>
  </si>
  <si>
    <t>Repas jednoduchého okna s vyndavacím křídlem 700/700mm viz.výpis výplní otvorů</t>
  </si>
  <si>
    <t>R18:1,00</t>
  </si>
  <si>
    <t>766  PC  17</t>
  </si>
  <si>
    <t>M + D jednoduchého okna 1800/520mm, nátěr včetně demontáže viz.výpis výplní otvorů</t>
  </si>
  <si>
    <t>R19:1,00</t>
  </si>
  <si>
    <t>766  PC  18</t>
  </si>
  <si>
    <t>M + D Euro okno 600/2000, nátěr , viz.výpis výplní otvorů</t>
  </si>
  <si>
    <t>61187550</t>
  </si>
  <si>
    <t>Deska parapetní dřevěná  šířka 10 cm povrchová úprava transparentním lakem</t>
  </si>
  <si>
    <t>1,60*3</t>
  </si>
  <si>
    <t>61187552</t>
  </si>
  <si>
    <t>Deska parapetní dřevěná šířka 30 cm povrchová úprava transparentním lakem</t>
  </si>
  <si>
    <t>1,60*2</t>
  </si>
  <si>
    <t>998766202R00</t>
  </si>
  <si>
    <t xml:space="preserve">Přesun hmot pro truhlářské konstr., výšky do 12 m </t>
  </si>
  <si>
    <t>767</t>
  </si>
  <si>
    <t>Konstrukce zámečnické</t>
  </si>
  <si>
    <t>767996802R00</t>
  </si>
  <si>
    <t>Demontáž atypických ocelových konstr. do100 kg -  mříže</t>
  </si>
  <si>
    <t>55,00*3</t>
  </si>
  <si>
    <t>50,00*2</t>
  </si>
  <si>
    <t>781</t>
  </si>
  <si>
    <t>Obklady keramické</t>
  </si>
  <si>
    <t>781310111R00</t>
  </si>
  <si>
    <t>Obkládání ostění do tmele šířky do 150 mm vč.tmele a spárování</t>
  </si>
  <si>
    <t>N03, N04:(1,60+1,00*2)*2</t>
  </si>
  <si>
    <t>781310121R00</t>
  </si>
  <si>
    <t>Obkládání ostění do tmele šířky do 300 mm vč.tmele a spárování</t>
  </si>
  <si>
    <t>N09, N11:(1,02+0,80*2)*2</t>
  </si>
  <si>
    <t>N07,08:(0,88+0,90*2)*2</t>
  </si>
  <si>
    <t>585  PC  01</t>
  </si>
  <si>
    <t xml:space="preserve">Keramický obklad - dle stávajícího obkladu </t>
  </si>
  <si>
    <t>7,20*0,10*1,10</t>
  </si>
  <si>
    <t>5,24*0,26*1,10</t>
  </si>
  <si>
    <t>5,36*0,24*1,10</t>
  </si>
  <si>
    <t>998781202R00</t>
  </si>
  <si>
    <t xml:space="preserve">Přesun hmot pro obklady keramické, výšky do 12 m </t>
  </si>
  <si>
    <t>784</t>
  </si>
  <si>
    <t>Malby</t>
  </si>
  <si>
    <t>784452271RT2</t>
  </si>
  <si>
    <t>Malba směsí tekutou 2x, 1barva, místnost do 3,8 m včetně penetrace -  odhad</t>
  </si>
  <si>
    <t>dozdívky, ostění:15,00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</si>
  <si>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</si>
  <si>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</si>
  <si>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</si>
  <si>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</si>
  <si>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</si>
  <si>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</si>
  <si>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</si>
  <si>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</si>
  <si>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</si>
  <si>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</si>
  <si>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</si>
  <si>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</si>
  <si>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979093111R00</t>
  </si>
  <si>
    <t xml:space="preserve">Uložení suti na skládku bez zhutnění </t>
  </si>
  <si>
    <t>979999996R00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</si>
  <si>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</si>
  <si>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</si>
  <si>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</si>
  <si>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</si>
  <si>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</si>
  <si>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</si>
  <si>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</si>
  <si>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</si>
  <si>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</si>
  <si>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ing.Martin Němec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</si>
</sst>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N13/15</v>
      </c>
      <c r="D2" s="5">
        <f>Rekapitulace!G2</f>
        <v>0</v>
      </c>
      <c r="E2" s="6"/>
      <c r="F2" s="7" t="s">
        <v>1</v>
      </c>
      <c r="G2" s="8" t="s">
        <v>81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0" t="s">
        <v>315</v>
      </c>
      <c r="D8" s="210"/>
      <c r="E8" s="21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0" t="str">
        <f>Projektant</f>
        <v>ing.Martin Němec</v>
      </c>
      <c r="D9" s="210"/>
      <c r="E9" s="211"/>
      <c r="F9" s="13"/>
      <c r="G9" s="34"/>
      <c r="H9" s="35"/>
    </row>
    <row r="10" spans="1:8" ht="12.75">
      <c r="A10" s="29" t="s">
        <v>14</v>
      </c>
      <c r="B10" s="13"/>
      <c r="C10" s="210"/>
      <c r="D10" s="210"/>
      <c r="E10" s="210"/>
      <c r="F10" s="36"/>
      <c r="G10" s="37"/>
      <c r="H10" s="38"/>
    </row>
    <row r="11" spans="1:57" ht="13.5" customHeight="1">
      <c r="A11" s="29" t="s">
        <v>15</v>
      </c>
      <c r="B11" s="13"/>
      <c r="C11" s="210"/>
      <c r="D11" s="210"/>
      <c r="E11" s="210"/>
      <c r="F11" s="39" t="s">
        <v>16</v>
      </c>
      <c r="G11" s="40" t="s">
        <v>77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2"/>
      <c r="D12" s="212"/>
      <c r="E12" s="21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Rekapitulace!A26</f>
        <v>Ztížené výrobní podmínky</v>
      </c>
      <c r="E15" s="58"/>
      <c r="F15" s="59"/>
      <c r="G15" s="56">
        <f>Rekapitulace!I26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Rekapitulace!A27</f>
        <v>Oborová přirážka</v>
      </c>
      <c r="E16" s="60"/>
      <c r="F16" s="61"/>
      <c r="G16" s="56">
        <f>Rekapitulace!I27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Rekapitulace!A28</f>
        <v>Přesun stavebních kapacit</v>
      </c>
      <c r="E17" s="60"/>
      <c r="F17" s="61"/>
      <c r="G17" s="56">
        <f>Rekapitulace!I28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Rekapitulace!A29</f>
        <v>Mimostaveništní doprava</v>
      </c>
      <c r="E18" s="60"/>
      <c r="F18" s="61"/>
      <c r="G18" s="56">
        <f>Rekapitulace!I29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Rekapitulace!A30</f>
        <v>Zařízení staveniště</v>
      </c>
      <c r="E19" s="60"/>
      <c r="F19" s="61"/>
      <c r="G19" s="56">
        <f>Rekapitulace!I30</f>
        <v>0</v>
      </c>
    </row>
    <row r="20" spans="1:7" ht="15.95" customHeight="1">
      <c r="A20" s="64"/>
      <c r="B20" s="55"/>
      <c r="C20" s="56"/>
      <c r="D20" s="9" t="str">
        <f>Rekapitulace!A31</f>
        <v>Provoz investora</v>
      </c>
      <c r="E20" s="60"/>
      <c r="F20" s="61"/>
      <c r="G20" s="56">
        <f>Rekapitulace!I31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Rekapitulace!A32</f>
        <v>Kompletační činnost (IČD)</v>
      </c>
      <c r="E21" s="60"/>
      <c r="F21" s="61"/>
      <c r="G21" s="56">
        <f>Rekapitulace!I32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3" t="s">
        <v>33</v>
      </c>
      <c r="B23" s="21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9"/>
      <c r="C37" s="209"/>
      <c r="D37" s="209"/>
      <c r="E37" s="209"/>
      <c r="F37" s="209"/>
      <c r="G37" s="209"/>
      <c r="H37" t="s">
        <v>5</v>
      </c>
    </row>
    <row r="38" spans="1:8" ht="12.75" customHeight="1">
      <c r="A38" s="96"/>
      <c r="B38" s="209"/>
      <c r="C38" s="209"/>
      <c r="D38" s="209"/>
      <c r="E38" s="209"/>
      <c r="F38" s="209"/>
      <c r="G38" s="209"/>
      <c r="H38" t="s">
        <v>5</v>
      </c>
    </row>
    <row r="39" spans="1:8" ht="12.75">
      <c r="A39" s="96"/>
      <c r="B39" s="209"/>
      <c r="C39" s="209"/>
      <c r="D39" s="209"/>
      <c r="E39" s="209"/>
      <c r="F39" s="209"/>
      <c r="G39" s="209"/>
      <c r="H39" t="s">
        <v>5</v>
      </c>
    </row>
    <row r="40" spans="1:8" ht="12.75">
      <c r="A40" s="96"/>
      <c r="B40" s="209"/>
      <c r="C40" s="209"/>
      <c r="D40" s="209"/>
      <c r="E40" s="209"/>
      <c r="F40" s="209"/>
      <c r="G40" s="209"/>
      <c r="H40" t="s">
        <v>5</v>
      </c>
    </row>
    <row r="41" spans="1:8" ht="12.75">
      <c r="A41" s="96"/>
      <c r="B41" s="209"/>
      <c r="C41" s="209"/>
      <c r="D41" s="209"/>
      <c r="E41" s="209"/>
      <c r="F41" s="209"/>
      <c r="G41" s="209"/>
      <c r="H41" t="s">
        <v>5</v>
      </c>
    </row>
    <row r="42" spans="1:8" ht="12.75">
      <c r="A42" s="96"/>
      <c r="B42" s="209"/>
      <c r="C42" s="209"/>
      <c r="D42" s="209"/>
      <c r="E42" s="209"/>
      <c r="F42" s="209"/>
      <c r="G42" s="209"/>
      <c r="H42" t="s">
        <v>5</v>
      </c>
    </row>
    <row r="43" spans="1:8" ht="12.75">
      <c r="A43" s="96"/>
      <c r="B43" s="209"/>
      <c r="C43" s="209"/>
      <c r="D43" s="209"/>
      <c r="E43" s="209"/>
      <c r="F43" s="209"/>
      <c r="G43" s="209"/>
      <c r="H43" t="s">
        <v>5</v>
      </c>
    </row>
    <row r="44" spans="1:8" ht="12.75">
      <c r="A44" s="96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6"/>
      <c r="B45" s="209"/>
      <c r="C45" s="209"/>
      <c r="D45" s="209"/>
      <c r="E45" s="209"/>
      <c r="F45" s="209"/>
      <c r="G45" s="209"/>
      <c r="H45" t="s">
        <v>5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  <row r="52" spans="2:7" ht="12.75">
      <c r="B52" s="204"/>
      <c r="C52" s="204"/>
      <c r="D52" s="204"/>
      <c r="E52" s="204"/>
      <c r="F52" s="204"/>
      <c r="G52" s="204"/>
    </row>
    <row r="53" spans="2:7" ht="12.75">
      <c r="B53" s="204"/>
      <c r="C53" s="204"/>
      <c r="D53" s="204"/>
      <c r="E53" s="204"/>
      <c r="F53" s="204"/>
      <c r="G53" s="204"/>
    </row>
    <row r="54" spans="2:7" ht="12.75">
      <c r="B54" s="204"/>
      <c r="C54" s="204"/>
      <c r="D54" s="204"/>
      <c r="E54" s="204"/>
      <c r="F54" s="204"/>
      <c r="G54" s="204"/>
    </row>
    <row r="55" spans="2:7" ht="12.75">
      <c r="B55" s="204"/>
      <c r="C55" s="204"/>
      <c r="D55" s="204"/>
      <c r="E55" s="204"/>
      <c r="F55" s="204"/>
      <c r="G55" s="204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5"/>
  <sheetViews>
    <sheetView workbookViewId="0" topLeftCell="A1">
      <selection activeCell="H34" sqref="H34:I3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7" t="str">
        <f>CONCATENATE(cislostavby," ",nazevstavby)</f>
        <v>N13/15 ZŠ Hlinky 146 Brno</v>
      </c>
      <c r="D1" s="98"/>
      <c r="E1" s="99"/>
      <c r="F1" s="98"/>
      <c r="G1" s="100" t="s">
        <v>49</v>
      </c>
      <c r="H1" s="101" t="s">
        <v>77</v>
      </c>
      <c r="I1" s="102"/>
    </row>
    <row r="2" spans="1:9" ht="13.5" thickBot="1">
      <c r="A2" s="217" t="s">
        <v>50</v>
      </c>
      <c r="B2" s="218"/>
      <c r="C2" s="103" t="str">
        <f>CONCATENATE(cisloobjektu," ",nazevobjektu)</f>
        <v>13/15 Výměna a repase oken v objektu ZŠ</v>
      </c>
      <c r="D2" s="104"/>
      <c r="E2" s="105"/>
      <c r="F2" s="104"/>
      <c r="G2" s="219"/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01</v>
      </c>
      <c r="B7" s="115" t="str">
        <f>Položky!C7</f>
        <v>Projektové práce</v>
      </c>
      <c r="C7" s="66"/>
      <c r="D7" s="116"/>
      <c r="E7" s="201">
        <f>Položky!BA9</f>
        <v>0</v>
      </c>
      <c r="F7" s="202">
        <f>Položky!BB9</f>
        <v>0</v>
      </c>
      <c r="G7" s="202">
        <f>Položky!BC9</f>
        <v>0</v>
      </c>
      <c r="H7" s="202">
        <f>Položky!BD9</f>
        <v>0</v>
      </c>
      <c r="I7" s="203">
        <f>Položky!BE9</f>
        <v>0</v>
      </c>
    </row>
    <row r="8" spans="1:9" s="35" customFormat="1" ht="12.75">
      <c r="A8" s="200" t="str">
        <f>Položky!B10</f>
        <v>3</v>
      </c>
      <c r="B8" s="115" t="str">
        <f>Položky!C10</f>
        <v>Svislé a kompletní konstrukce</v>
      </c>
      <c r="C8" s="66"/>
      <c r="D8" s="116"/>
      <c r="E8" s="201">
        <f>Položky!BA19</f>
        <v>0</v>
      </c>
      <c r="F8" s="202">
        <f>Položky!BB19</f>
        <v>0</v>
      </c>
      <c r="G8" s="202">
        <f>Položky!BC19</f>
        <v>0</v>
      </c>
      <c r="H8" s="202">
        <f>Položky!BD19</f>
        <v>0</v>
      </c>
      <c r="I8" s="203">
        <f>Položky!BE19</f>
        <v>0</v>
      </c>
    </row>
    <row r="9" spans="1:9" s="35" customFormat="1" ht="12.75">
      <c r="A9" s="200" t="str">
        <f>Položky!B20</f>
        <v>61</v>
      </c>
      <c r="B9" s="115" t="str">
        <f>Položky!C20</f>
        <v>Upravy povrchů vnitřní</v>
      </c>
      <c r="C9" s="66"/>
      <c r="D9" s="116"/>
      <c r="E9" s="201">
        <f>Položky!BA34</f>
        <v>0</v>
      </c>
      <c r="F9" s="202">
        <f>Položky!BB34</f>
        <v>0</v>
      </c>
      <c r="G9" s="202">
        <f>Položky!BC34</f>
        <v>0</v>
      </c>
      <c r="H9" s="202">
        <f>Položky!BD34</f>
        <v>0</v>
      </c>
      <c r="I9" s="203">
        <f>Položky!BE34</f>
        <v>0</v>
      </c>
    </row>
    <row r="10" spans="1:9" s="35" customFormat="1" ht="12.75">
      <c r="A10" s="200" t="str">
        <f>Položky!B35</f>
        <v>94</v>
      </c>
      <c r="B10" s="115" t="str">
        <f>Položky!C35</f>
        <v>Lešení a stavební výtahy</v>
      </c>
      <c r="C10" s="66"/>
      <c r="D10" s="116"/>
      <c r="E10" s="201">
        <f>Položky!BA38</f>
        <v>0</v>
      </c>
      <c r="F10" s="202">
        <f>Položky!BB38</f>
        <v>0</v>
      </c>
      <c r="G10" s="202">
        <f>Položky!BC38</f>
        <v>0</v>
      </c>
      <c r="H10" s="202">
        <f>Položky!BD38</f>
        <v>0</v>
      </c>
      <c r="I10" s="203">
        <f>Položky!BE38</f>
        <v>0</v>
      </c>
    </row>
    <row r="11" spans="1:9" s="35" customFormat="1" ht="12.75">
      <c r="A11" s="200" t="str">
        <f>Položky!B39</f>
        <v>95</v>
      </c>
      <c r="B11" s="115" t="str">
        <f>Položky!C39</f>
        <v>Dokončovací konstrukce na pozemních stavbách</v>
      </c>
      <c r="C11" s="66"/>
      <c r="D11" s="116"/>
      <c r="E11" s="201">
        <f>Položky!BA42</f>
        <v>0</v>
      </c>
      <c r="F11" s="202">
        <f>Položky!BB42</f>
        <v>0</v>
      </c>
      <c r="G11" s="202">
        <f>Položky!BC42</f>
        <v>0</v>
      </c>
      <c r="H11" s="202">
        <f>Položky!BD42</f>
        <v>0</v>
      </c>
      <c r="I11" s="203">
        <f>Položky!BE42</f>
        <v>0</v>
      </c>
    </row>
    <row r="12" spans="1:9" s="35" customFormat="1" ht="12.75">
      <c r="A12" s="200" t="str">
        <f>Položky!B43</f>
        <v>96</v>
      </c>
      <c r="B12" s="115" t="str">
        <f>Položky!C43</f>
        <v>Bourání konstrukcí</v>
      </c>
      <c r="C12" s="66"/>
      <c r="D12" s="116"/>
      <c r="E12" s="201">
        <f>Položky!BA64</f>
        <v>0</v>
      </c>
      <c r="F12" s="202">
        <f>Položky!BB64</f>
        <v>0</v>
      </c>
      <c r="G12" s="202">
        <f>Položky!BC64</f>
        <v>0</v>
      </c>
      <c r="H12" s="202">
        <f>Položky!BD64</f>
        <v>0</v>
      </c>
      <c r="I12" s="203">
        <f>Položky!BE64</f>
        <v>0</v>
      </c>
    </row>
    <row r="13" spans="1:9" s="35" customFormat="1" ht="12.75">
      <c r="A13" s="200" t="str">
        <f>Položky!B65</f>
        <v>97</v>
      </c>
      <c r="B13" s="115" t="str">
        <f>Položky!C65</f>
        <v>Prorážení otvorů</v>
      </c>
      <c r="C13" s="66"/>
      <c r="D13" s="116"/>
      <c r="E13" s="201">
        <f>Položky!BA67</f>
        <v>0</v>
      </c>
      <c r="F13" s="202">
        <f>Položky!BB67</f>
        <v>0</v>
      </c>
      <c r="G13" s="202">
        <f>Položky!BC67</f>
        <v>0</v>
      </c>
      <c r="H13" s="202">
        <f>Položky!BD67</f>
        <v>0</v>
      </c>
      <c r="I13" s="203">
        <f>Položky!BE67</f>
        <v>0</v>
      </c>
    </row>
    <row r="14" spans="1:9" s="35" customFormat="1" ht="12.75">
      <c r="A14" s="200" t="str">
        <f>Položky!B68</f>
        <v>99</v>
      </c>
      <c r="B14" s="115" t="str">
        <f>Položky!C68</f>
        <v>Staveništní přesun hmot</v>
      </c>
      <c r="C14" s="66"/>
      <c r="D14" s="116"/>
      <c r="E14" s="201">
        <f>Položky!BA70</f>
        <v>0</v>
      </c>
      <c r="F14" s="202">
        <f>Položky!BB70</f>
        <v>0</v>
      </c>
      <c r="G14" s="202">
        <f>Položky!BC70</f>
        <v>0</v>
      </c>
      <c r="H14" s="202">
        <f>Položky!BD70</f>
        <v>0</v>
      </c>
      <c r="I14" s="203">
        <f>Položky!BE70</f>
        <v>0</v>
      </c>
    </row>
    <row r="15" spans="1:9" s="35" customFormat="1" ht="12.75">
      <c r="A15" s="200" t="str">
        <f>Položky!B71</f>
        <v>764</v>
      </c>
      <c r="B15" s="115" t="str">
        <f>Položky!C71</f>
        <v>Konstrukce klempířské</v>
      </c>
      <c r="C15" s="66"/>
      <c r="D15" s="116"/>
      <c r="E15" s="201">
        <f>Položky!BA93</f>
        <v>0</v>
      </c>
      <c r="F15" s="202">
        <f>Položky!BB93</f>
        <v>0</v>
      </c>
      <c r="G15" s="202">
        <f>Položky!BC93</f>
        <v>0</v>
      </c>
      <c r="H15" s="202">
        <f>Položky!BD93</f>
        <v>0</v>
      </c>
      <c r="I15" s="203">
        <f>Položky!BE93</f>
        <v>0</v>
      </c>
    </row>
    <row r="16" spans="1:9" s="35" customFormat="1" ht="12.75">
      <c r="A16" s="200" t="str">
        <f>Položky!B94</f>
        <v>766</v>
      </c>
      <c r="B16" s="115" t="str">
        <f>Položky!C94</f>
        <v>Konstrukce truhlářské</v>
      </c>
      <c r="C16" s="66"/>
      <c r="D16" s="116"/>
      <c r="E16" s="201">
        <f>Položky!BA140</f>
        <v>0</v>
      </c>
      <c r="F16" s="202">
        <f>Položky!BB140</f>
        <v>0</v>
      </c>
      <c r="G16" s="202">
        <f>Položky!BC140</f>
        <v>0</v>
      </c>
      <c r="H16" s="202">
        <f>Položky!BD140</f>
        <v>0</v>
      </c>
      <c r="I16" s="203">
        <f>Položky!BE140</f>
        <v>0</v>
      </c>
    </row>
    <row r="17" spans="1:9" s="35" customFormat="1" ht="12.75">
      <c r="A17" s="200" t="str">
        <f>Položky!B141</f>
        <v>767</v>
      </c>
      <c r="B17" s="115" t="str">
        <f>Položky!C141</f>
        <v>Konstrukce zámečnické</v>
      </c>
      <c r="C17" s="66"/>
      <c r="D17" s="116"/>
      <c r="E17" s="201">
        <f>Položky!BA145</f>
        <v>0</v>
      </c>
      <c r="F17" s="202">
        <f>Položky!BB145</f>
        <v>0</v>
      </c>
      <c r="G17" s="202">
        <f>Položky!BC145</f>
        <v>0</v>
      </c>
      <c r="H17" s="202">
        <f>Položky!BD145</f>
        <v>0</v>
      </c>
      <c r="I17" s="203">
        <f>Položky!BE145</f>
        <v>0</v>
      </c>
    </row>
    <row r="18" spans="1:9" s="35" customFormat="1" ht="12.75">
      <c r="A18" s="200" t="str">
        <f>Položky!B146</f>
        <v>781</v>
      </c>
      <c r="B18" s="115" t="str">
        <f>Položky!C146</f>
        <v>Obklady keramické</v>
      </c>
      <c r="C18" s="66"/>
      <c r="D18" s="116"/>
      <c r="E18" s="201">
        <f>Položky!BA157</f>
        <v>0</v>
      </c>
      <c r="F18" s="202">
        <f>Položky!BB157</f>
        <v>0</v>
      </c>
      <c r="G18" s="202">
        <f>Položky!BC157</f>
        <v>0</v>
      </c>
      <c r="H18" s="202">
        <f>Položky!BD157</f>
        <v>0</v>
      </c>
      <c r="I18" s="203">
        <f>Položky!BE157</f>
        <v>0</v>
      </c>
    </row>
    <row r="19" spans="1:9" s="35" customFormat="1" ht="12.75">
      <c r="A19" s="200" t="str">
        <f>Položky!B158</f>
        <v>784</v>
      </c>
      <c r="B19" s="115" t="str">
        <f>Položky!C158</f>
        <v>Malby</v>
      </c>
      <c r="C19" s="66"/>
      <c r="D19" s="116"/>
      <c r="E19" s="201">
        <f>Položky!BA161</f>
        <v>0</v>
      </c>
      <c r="F19" s="202">
        <f>Položky!BB161</f>
        <v>0</v>
      </c>
      <c r="G19" s="202">
        <f>Položky!BC161</f>
        <v>0</v>
      </c>
      <c r="H19" s="202">
        <f>Položky!BD161</f>
        <v>0</v>
      </c>
      <c r="I19" s="203">
        <f>Položky!BE161</f>
        <v>0</v>
      </c>
    </row>
    <row r="20" spans="1:9" s="35" customFormat="1" ht="13.5" thickBot="1">
      <c r="A20" s="200" t="str">
        <f>Položky!B162</f>
        <v>D96</v>
      </c>
      <c r="B20" s="115" t="str">
        <f>Položky!C162</f>
        <v>Přesuny suti a vybouraných hmot</v>
      </c>
      <c r="C20" s="66"/>
      <c r="D20" s="116"/>
      <c r="E20" s="201">
        <f>Položky!BA170</f>
        <v>0</v>
      </c>
      <c r="F20" s="202">
        <f>Položky!BB170</f>
        <v>0</v>
      </c>
      <c r="G20" s="202">
        <f>Položky!BC170</f>
        <v>0</v>
      </c>
      <c r="H20" s="202">
        <f>Položky!BD170</f>
        <v>0</v>
      </c>
      <c r="I20" s="203">
        <f>Položky!BE170</f>
        <v>0</v>
      </c>
    </row>
    <row r="21" spans="1:9" s="123" customFormat="1" ht="13.5" thickBot="1">
      <c r="A21" s="117"/>
      <c r="B21" s="118" t="s">
        <v>57</v>
      </c>
      <c r="C21" s="118"/>
      <c r="D21" s="119"/>
      <c r="E21" s="120">
        <f>SUM(E7:E20)</f>
        <v>0</v>
      </c>
      <c r="F21" s="121">
        <f>SUM(F7:F20)</f>
        <v>0</v>
      </c>
      <c r="G21" s="121">
        <f>SUM(G7:G20)</f>
        <v>0</v>
      </c>
      <c r="H21" s="121">
        <f>SUM(H7:H20)</f>
        <v>0</v>
      </c>
      <c r="I21" s="122">
        <f>SUM(I7:I20)</f>
        <v>0</v>
      </c>
    </row>
    <row r="22" spans="1:9" ht="12.75">
      <c r="A22" s="66"/>
      <c r="B22" s="66"/>
      <c r="C22" s="66"/>
      <c r="D22" s="66"/>
      <c r="E22" s="66"/>
      <c r="F22" s="66"/>
      <c r="G22" s="66"/>
      <c r="H22" s="66"/>
      <c r="I22" s="66"/>
    </row>
    <row r="23" spans="1:57" ht="19.5" customHeight="1">
      <c r="A23" s="107" t="s">
        <v>58</v>
      </c>
      <c r="B23" s="107"/>
      <c r="C23" s="107"/>
      <c r="D23" s="107"/>
      <c r="E23" s="107"/>
      <c r="F23" s="107"/>
      <c r="G23" s="124"/>
      <c r="H23" s="107"/>
      <c r="I23" s="107"/>
      <c r="BA23" s="41"/>
      <c r="BB23" s="41"/>
      <c r="BC23" s="41"/>
      <c r="BD23" s="41"/>
      <c r="BE23" s="41"/>
    </row>
    <row r="24" spans="1:9" ht="13.5" thickBot="1">
      <c r="A24" s="77"/>
      <c r="B24" s="77"/>
      <c r="C24" s="77"/>
      <c r="D24" s="77"/>
      <c r="E24" s="77"/>
      <c r="F24" s="77"/>
      <c r="G24" s="77"/>
      <c r="H24" s="77"/>
      <c r="I24" s="77"/>
    </row>
    <row r="25" spans="1:9" ht="12.75">
      <c r="A25" s="71" t="s">
        <v>59</v>
      </c>
      <c r="B25" s="72"/>
      <c r="C25" s="72"/>
      <c r="D25" s="125"/>
      <c r="E25" s="126" t="s">
        <v>60</v>
      </c>
      <c r="F25" s="127" t="s">
        <v>61</v>
      </c>
      <c r="G25" s="128" t="s">
        <v>62</v>
      </c>
      <c r="H25" s="129"/>
      <c r="I25" s="130" t="s">
        <v>60</v>
      </c>
    </row>
    <row r="26" spans="1:53" ht="12.75">
      <c r="A26" s="64" t="s">
        <v>307</v>
      </c>
      <c r="B26" s="55"/>
      <c r="C26" s="55"/>
      <c r="D26" s="131"/>
      <c r="E26" s="132"/>
      <c r="F26" s="133"/>
      <c r="G26" s="134">
        <f aca="true" t="shared" si="0" ref="G26:G33">CHOOSE(BA26+1,HSV+PSV,HSV+PSV+Mont,HSV+PSV+Dodavka+Mont,HSV,PSV,Mont,Dodavka,Mont+Dodavka,0)</f>
        <v>0</v>
      </c>
      <c r="H26" s="135"/>
      <c r="I26" s="136">
        <f aca="true" t="shared" si="1" ref="I26:I33">E26+F26*G26/100</f>
        <v>0</v>
      </c>
      <c r="BA26">
        <v>0</v>
      </c>
    </row>
    <row r="27" spans="1:53" ht="12.75">
      <c r="A27" s="64" t="s">
        <v>308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3" ht="12.75">
      <c r="A28" s="64" t="s">
        <v>309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0</v>
      </c>
    </row>
    <row r="29" spans="1:53" ht="12.75">
      <c r="A29" s="64" t="s">
        <v>310</v>
      </c>
      <c r="B29" s="55"/>
      <c r="C29" s="55"/>
      <c r="D29" s="131"/>
      <c r="E29" s="132"/>
      <c r="F29" s="133"/>
      <c r="G29" s="134">
        <f t="shared" si="0"/>
        <v>0</v>
      </c>
      <c r="H29" s="135"/>
      <c r="I29" s="136">
        <f t="shared" si="1"/>
        <v>0</v>
      </c>
      <c r="BA29">
        <v>0</v>
      </c>
    </row>
    <row r="30" spans="1:53" ht="12.75">
      <c r="A30" s="64" t="s">
        <v>311</v>
      </c>
      <c r="B30" s="55"/>
      <c r="C30" s="55"/>
      <c r="D30" s="131"/>
      <c r="E30" s="132"/>
      <c r="F30" s="133"/>
      <c r="G30" s="134">
        <f t="shared" si="0"/>
        <v>0</v>
      </c>
      <c r="H30" s="135"/>
      <c r="I30" s="136">
        <f t="shared" si="1"/>
        <v>0</v>
      </c>
      <c r="BA30">
        <v>1</v>
      </c>
    </row>
    <row r="31" spans="1:53" ht="12.75">
      <c r="A31" s="64" t="s">
        <v>312</v>
      </c>
      <c r="B31" s="55"/>
      <c r="C31" s="55"/>
      <c r="D31" s="131"/>
      <c r="E31" s="132"/>
      <c r="F31" s="133"/>
      <c r="G31" s="134">
        <f t="shared" si="0"/>
        <v>0</v>
      </c>
      <c r="H31" s="135"/>
      <c r="I31" s="136">
        <f t="shared" si="1"/>
        <v>0</v>
      </c>
      <c r="BA31">
        <v>1</v>
      </c>
    </row>
    <row r="32" spans="1:53" ht="12.75">
      <c r="A32" s="64" t="s">
        <v>313</v>
      </c>
      <c r="B32" s="55"/>
      <c r="C32" s="55"/>
      <c r="D32" s="131"/>
      <c r="E32" s="132"/>
      <c r="F32" s="133"/>
      <c r="G32" s="134">
        <f t="shared" si="0"/>
        <v>0</v>
      </c>
      <c r="H32" s="135"/>
      <c r="I32" s="136">
        <f t="shared" si="1"/>
        <v>0</v>
      </c>
      <c r="BA32">
        <v>2</v>
      </c>
    </row>
    <row r="33" spans="1:53" ht="12.75">
      <c r="A33" s="64" t="s">
        <v>314</v>
      </c>
      <c r="B33" s="55"/>
      <c r="C33" s="55"/>
      <c r="D33" s="131"/>
      <c r="E33" s="132"/>
      <c r="F33" s="133"/>
      <c r="G33" s="134">
        <f t="shared" si="0"/>
        <v>0</v>
      </c>
      <c r="H33" s="135"/>
      <c r="I33" s="136">
        <f t="shared" si="1"/>
        <v>0</v>
      </c>
      <c r="BA33">
        <v>2</v>
      </c>
    </row>
    <row r="34" spans="1:9" ht="13.5" thickBot="1">
      <c r="A34" s="137"/>
      <c r="B34" s="138" t="s">
        <v>63</v>
      </c>
      <c r="C34" s="139"/>
      <c r="D34" s="140"/>
      <c r="E34" s="141"/>
      <c r="F34" s="142"/>
      <c r="G34" s="142"/>
      <c r="H34" s="222">
        <f>SUM(I26:I33)</f>
        <v>0</v>
      </c>
      <c r="I34" s="223"/>
    </row>
    <row r="36" spans="2:9" ht="12.75">
      <c r="B36" s="123"/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</sheetData>
  <mergeCells count="4">
    <mergeCell ref="A1:B1"/>
    <mergeCell ref="A2:B2"/>
    <mergeCell ref="G2:I2"/>
    <mergeCell ref="H34:I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43"/>
  <sheetViews>
    <sheetView showGridLines="0" showZeros="0" workbookViewId="0" topLeftCell="A1">
      <selection activeCell="A170" sqref="A170:IV172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76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5" t="s">
        <v>48</v>
      </c>
      <c r="B3" s="216"/>
      <c r="C3" s="97" t="str">
        <f>CONCATENATE(cislostavby," ",nazevstavby)</f>
        <v>N13/15 ZŠ Hlinky 146 Brno</v>
      </c>
      <c r="D3" s="151"/>
      <c r="E3" s="152" t="s">
        <v>64</v>
      </c>
      <c r="F3" s="153" t="str">
        <f>Rekapitulace!H1</f>
        <v>N13/15</v>
      </c>
      <c r="G3" s="154"/>
    </row>
    <row r="4" spans="1:7" ht="13.5" thickBot="1">
      <c r="A4" s="227" t="s">
        <v>50</v>
      </c>
      <c r="B4" s="218"/>
      <c r="C4" s="103" t="str">
        <f>CONCATENATE(cisloobjektu," ",nazevobjektu)</f>
        <v>13/15 Výměna a repase oken v objektu ZŠ</v>
      </c>
      <c r="D4" s="155"/>
      <c r="E4" s="228">
        <f>Rekapitulace!G2</f>
        <v>0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84</v>
      </c>
      <c r="C8" s="173" t="s">
        <v>85</v>
      </c>
      <c r="D8" s="174" t="s">
        <v>86</v>
      </c>
      <c r="E8" s="175">
        <v>1</v>
      </c>
      <c r="F8" s="175">
        <v>0</v>
      </c>
      <c r="G8" s="176">
        <f>E8*F8</f>
        <v>0</v>
      </c>
      <c r="O8" s="170">
        <v>2</v>
      </c>
      <c r="AA8" s="146">
        <v>12</v>
      </c>
      <c r="AB8" s="146">
        <v>0</v>
      </c>
      <c r="AC8" s="146">
        <v>37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12</v>
      </c>
      <c r="CB8" s="177">
        <v>0</v>
      </c>
      <c r="CZ8" s="146">
        <v>0</v>
      </c>
    </row>
    <row r="9" spans="1:57" ht="12.75">
      <c r="A9" s="184"/>
      <c r="B9" s="185" t="s">
        <v>74</v>
      </c>
      <c r="C9" s="186" t="str">
        <f>CONCATENATE(B7," ",C7)</f>
        <v>01 Projektové práce</v>
      </c>
      <c r="D9" s="187"/>
      <c r="E9" s="188"/>
      <c r="F9" s="189"/>
      <c r="G9" s="190">
        <f>SUM(G7:G8)</f>
        <v>0</v>
      </c>
      <c r="O9" s="170">
        <v>4</v>
      </c>
      <c r="BA9" s="191">
        <f>SUM(BA7:BA8)</f>
        <v>0</v>
      </c>
      <c r="BB9" s="191">
        <f>SUM(BB7:BB8)</f>
        <v>0</v>
      </c>
      <c r="BC9" s="191">
        <f>SUM(BC7:BC8)</f>
        <v>0</v>
      </c>
      <c r="BD9" s="191">
        <f>SUM(BD7:BD8)</f>
        <v>0</v>
      </c>
      <c r="BE9" s="191">
        <f>SUM(BE7:BE8)</f>
        <v>0</v>
      </c>
    </row>
    <row r="10" spans="1:15" ht="12.75">
      <c r="A10" s="163" t="s">
        <v>72</v>
      </c>
      <c r="B10" s="164" t="s">
        <v>87</v>
      </c>
      <c r="C10" s="165" t="s">
        <v>88</v>
      </c>
      <c r="D10" s="166"/>
      <c r="E10" s="167"/>
      <c r="F10" s="167"/>
      <c r="G10" s="168"/>
      <c r="H10" s="169"/>
      <c r="I10" s="169"/>
      <c r="O10" s="170">
        <v>1</v>
      </c>
    </row>
    <row r="11" spans="1:104" ht="22.5">
      <c r="A11" s="171">
        <v>2</v>
      </c>
      <c r="B11" s="172" t="s">
        <v>89</v>
      </c>
      <c r="C11" s="173" t="s">
        <v>90</v>
      </c>
      <c r="D11" s="174" t="s">
        <v>91</v>
      </c>
      <c r="E11" s="175">
        <v>0.3248</v>
      </c>
      <c r="F11" s="175">
        <v>0</v>
      </c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1.90436</v>
      </c>
    </row>
    <row r="12" spans="1:15" ht="12.75">
      <c r="A12" s="178"/>
      <c r="B12" s="180"/>
      <c r="C12" s="224" t="s">
        <v>92</v>
      </c>
      <c r="D12" s="225"/>
      <c r="E12" s="181">
        <v>0.3248</v>
      </c>
      <c r="F12" s="182"/>
      <c r="G12" s="183"/>
      <c r="M12" s="179" t="s">
        <v>92</v>
      </c>
      <c r="O12" s="170"/>
    </row>
    <row r="13" spans="1:104" ht="12.75">
      <c r="A13" s="171">
        <v>3</v>
      </c>
      <c r="B13" s="172" t="s">
        <v>93</v>
      </c>
      <c r="C13" s="173" t="s">
        <v>94</v>
      </c>
      <c r="D13" s="174" t="s">
        <v>91</v>
      </c>
      <c r="E13" s="175">
        <v>1.215</v>
      </c>
      <c r="F13" s="175">
        <v>0</v>
      </c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1.9332</v>
      </c>
    </row>
    <row r="14" spans="1:15" ht="12.75">
      <c r="A14" s="178"/>
      <c r="B14" s="180"/>
      <c r="C14" s="224" t="s">
        <v>95</v>
      </c>
      <c r="D14" s="225"/>
      <c r="E14" s="181">
        <v>1.215</v>
      </c>
      <c r="F14" s="182"/>
      <c r="G14" s="183"/>
      <c r="M14" s="179" t="s">
        <v>95</v>
      </c>
      <c r="O14" s="170"/>
    </row>
    <row r="15" spans="1:104" ht="12.75">
      <c r="A15" s="171">
        <v>4</v>
      </c>
      <c r="B15" s="172" t="s">
        <v>96</v>
      </c>
      <c r="C15" s="173" t="s">
        <v>97</v>
      </c>
      <c r="D15" s="174" t="s">
        <v>98</v>
      </c>
      <c r="E15" s="175">
        <v>0.0634</v>
      </c>
      <c r="F15" s="175">
        <v>0</v>
      </c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0.01954</v>
      </c>
    </row>
    <row r="16" spans="1:15" ht="12.75">
      <c r="A16" s="178"/>
      <c r="B16" s="180"/>
      <c r="C16" s="224" t="s">
        <v>99</v>
      </c>
      <c r="D16" s="225"/>
      <c r="E16" s="181">
        <v>0.0634</v>
      </c>
      <c r="F16" s="182"/>
      <c r="G16" s="183"/>
      <c r="M16" s="179" t="s">
        <v>99</v>
      </c>
      <c r="O16" s="170"/>
    </row>
    <row r="17" spans="1:104" ht="12.75">
      <c r="A17" s="171">
        <v>5</v>
      </c>
      <c r="B17" s="172" t="s">
        <v>100</v>
      </c>
      <c r="C17" s="173" t="s">
        <v>101</v>
      </c>
      <c r="D17" s="174" t="s">
        <v>102</v>
      </c>
      <c r="E17" s="175">
        <v>68.4288</v>
      </c>
      <c r="F17" s="175">
        <v>0</v>
      </c>
      <c r="G17" s="176">
        <f>E17*F17</f>
        <v>0</v>
      </c>
      <c r="O17" s="170">
        <v>2</v>
      </c>
      <c r="AA17" s="146">
        <v>3</v>
      </c>
      <c r="AB17" s="146">
        <v>1</v>
      </c>
      <c r="AC17" s="146">
        <v>133301600000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3</v>
      </c>
      <c r="CB17" s="177">
        <v>1</v>
      </c>
      <c r="CZ17" s="146">
        <v>0.001</v>
      </c>
    </row>
    <row r="18" spans="1:15" ht="12.75">
      <c r="A18" s="178"/>
      <c r="B18" s="180"/>
      <c r="C18" s="224" t="s">
        <v>103</v>
      </c>
      <c r="D18" s="225"/>
      <c r="E18" s="181">
        <v>68.4288</v>
      </c>
      <c r="F18" s="182"/>
      <c r="G18" s="183"/>
      <c r="M18" s="179" t="s">
        <v>103</v>
      </c>
      <c r="O18" s="170"/>
    </row>
    <row r="19" spans="1:57" ht="12.75">
      <c r="A19" s="184"/>
      <c r="B19" s="185" t="s">
        <v>74</v>
      </c>
      <c r="C19" s="186" t="str">
        <f>CONCATENATE(B10," ",C10)</f>
        <v>3 Svislé a kompletní konstrukce</v>
      </c>
      <c r="D19" s="187"/>
      <c r="E19" s="188"/>
      <c r="F19" s="189"/>
      <c r="G19" s="190">
        <f>SUM(G10:G18)</f>
        <v>0</v>
      </c>
      <c r="O19" s="170">
        <v>4</v>
      </c>
      <c r="BA19" s="191">
        <f>SUM(BA10:BA18)</f>
        <v>0</v>
      </c>
      <c r="BB19" s="191">
        <f>SUM(BB10:BB18)</f>
        <v>0</v>
      </c>
      <c r="BC19" s="191">
        <f>SUM(BC10:BC18)</f>
        <v>0</v>
      </c>
      <c r="BD19" s="191">
        <f>SUM(BD10:BD18)</f>
        <v>0</v>
      </c>
      <c r="BE19" s="191">
        <f>SUM(BE10:BE18)</f>
        <v>0</v>
      </c>
    </row>
    <row r="20" spans="1:15" ht="12.75">
      <c r="A20" s="163" t="s">
        <v>72</v>
      </c>
      <c r="B20" s="164" t="s">
        <v>104</v>
      </c>
      <c r="C20" s="165" t="s">
        <v>105</v>
      </c>
      <c r="D20" s="166"/>
      <c r="E20" s="167"/>
      <c r="F20" s="167"/>
      <c r="G20" s="168"/>
      <c r="H20" s="169"/>
      <c r="I20" s="169"/>
      <c r="O20" s="170">
        <v>1</v>
      </c>
    </row>
    <row r="21" spans="1:104" ht="22.5">
      <c r="A21" s="171">
        <v>6</v>
      </c>
      <c r="B21" s="172" t="s">
        <v>106</v>
      </c>
      <c r="C21" s="173" t="s">
        <v>107</v>
      </c>
      <c r="D21" s="174" t="s">
        <v>108</v>
      </c>
      <c r="E21" s="175">
        <v>2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0.03562</v>
      </c>
    </row>
    <row r="22" spans="1:15" ht="12.75">
      <c r="A22" s="178"/>
      <c r="B22" s="180"/>
      <c r="C22" s="224" t="s">
        <v>109</v>
      </c>
      <c r="D22" s="225"/>
      <c r="E22" s="181">
        <v>2</v>
      </c>
      <c r="F22" s="182"/>
      <c r="G22" s="183"/>
      <c r="M22" s="179" t="s">
        <v>109</v>
      </c>
      <c r="O22" s="170"/>
    </row>
    <row r="23" spans="1:104" ht="22.5">
      <c r="A23" s="171">
        <v>7</v>
      </c>
      <c r="B23" s="172" t="s">
        <v>110</v>
      </c>
      <c r="C23" s="173" t="s">
        <v>111</v>
      </c>
      <c r="D23" s="174" t="s">
        <v>112</v>
      </c>
      <c r="E23" s="175">
        <v>4.1688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0.05284</v>
      </c>
    </row>
    <row r="24" spans="1:15" ht="12.75">
      <c r="A24" s="178"/>
      <c r="B24" s="180"/>
      <c r="C24" s="224" t="s">
        <v>113</v>
      </c>
      <c r="D24" s="225"/>
      <c r="E24" s="181">
        <v>1.04</v>
      </c>
      <c r="F24" s="182"/>
      <c r="G24" s="183"/>
      <c r="M24" s="179" t="s">
        <v>113</v>
      </c>
      <c r="O24" s="170"/>
    </row>
    <row r="25" spans="1:15" ht="12.75">
      <c r="A25" s="178"/>
      <c r="B25" s="180"/>
      <c r="C25" s="224" t="s">
        <v>114</v>
      </c>
      <c r="D25" s="225"/>
      <c r="E25" s="181">
        <v>1.3624</v>
      </c>
      <c r="F25" s="182"/>
      <c r="G25" s="183"/>
      <c r="M25" s="179" t="s">
        <v>114</v>
      </c>
      <c r="O25" s="170"/>
    </row>
    <row r="26" spans="1:15" ht="12.75">
      <c r="A26" s="178"/>
      <c r="B26" s="180"/>
      <c r="C26" s="224" t="s">
        <v>115</v>
      </c>
      <c r="D26" s="225"/>
      <c r="E26" s="181">
        <v>0.48</v>
      </c>
      <c r="F26" s="182"/>
      <c r="G26" s="183"/>
      <c r="M26" s="179" t="s">
        <v>115</v>
      </c>
      <c r="O26" s="170"/>
    </row>
    <row r="27" spans="1:15" ht="12.75">
      <c r="A27" s="178"/>
      <c r="B27" s="180"/>
      <c r="C27" s="224" t="s">
        <v>116</v>
      </c>
      <c r="D27" s="225"/>
      <c r="E27" s="181">
        <v>1.2864</v>
      </c>
      <c r="F27" s="182"/>
      <c r="G27" s="183"/>
      <c r="M27" s="179" t="s">
        <v>116</v>
      </c>
      <c r="O27" s="170"/>
    </row>
    <row r="28" spans="1:104" ht="22.5">
      <c r="A28" s="171">
        <v>8</v>
      </c>
      <c r="B28" s="172" t="s">
        <v>117</v>
      </c>
      <c r="C28" s="173" t="s">
        <v>118</v>
      </c>
      <c r="D28" s="174" t="s">
        <v>112</v>
      </c>
      <c r="E28" s="175">
        <v>8.2164</v>
      </c>
      <c r="F28" s="175">
        <v>0</v>
      </c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0.03491</v>
      </c>
    </row>
    <row r="29" spans="1:15" ht="12.75">
      <c r="A29" s="178"/>
      <c r="B29" s="180"/>
      <c r="C29" s="224" t="s">
        <v>119</v>
      </c>
      <c r="D29" s="225"/>
      <c r="E29" s="181">
        <v>1.888</v>
      </c>
      <c r="F29" s="182"/>
      <c r="G29" s="183"/>
      <c r="M29" s="179" t="s">
        <v>119</v>
      </c>
      <c r="O29" s="170"/>
    </row>
    <row r="30" spans="1:15" ht="12.75">
      <c r="A30" s="178"/>
      <c r="B30" s="180"/>
      <c r="C30" s="224" t="s">
        <v>120</v>
      </c>
      <c r="D30" s="225"/>
      <c r="E30" s="181">
        <v>3.458</v>
      </c>
      <c r="F30" s="182"/>
      <c r="G30" s="183"/>
      <c r="M30" s="179" t="s">
        <v>120</v>
      </c>
      <c r="O30" s="170"/>
    </row>
    <row r="31" spans="1:15" ht="12.75">
      <c r="A31" s="178"/>
      <c r="B31" s="180"/>
      <c r="C31" s="224" t="s">
        <v>121</v>
      </c>
      <c r="D31" s="225"/>
      <c r="E31" s="181">
        <v>0.204</v>
      </c>
      <c r="F31" s="182"/>
      <c r="G31" s="183"/>
      <c r="M31" s="179" t="s">
        <v>121</v>
      </c>
      <c r="O31" s="170"/>
    </row>
    <row r="32" spans="1:15" ht="12.75">
      <c r="A32" s="178"/>
      <c r="B32" s="180"/>
      <c r="C32" s="224" t="s">
        <v>122</v>
      </c>
      <c r="D32" s="225"/>
      <c r="E32" s="181">
        <v>1.716</v>
      </c>
      <c r="F32" s="182"/>
      <c r="G32" s="183"/>
      <c r="M32" s="179" t="s">
        <v>122</v>
      </c>
      <c r="O32" s="170"/>
    </row>
    <row r="33" spans="1:15" ht="12.75">
      <c r="A33" s="178"/>
      <c r="B33" s="180"/>
      <c r="C33" s="224" t="s">
        <v>123</v>
      </c>
      <c r="D33" s="225"/>
      <c r="E33" s="181">
        <v>0.9504</v>
      </c>
      <c r="F33" s="182"/>
      <c r="G33" s="183"/>
      <c r="M33" s="179" t="s">
        <v>123</v>
      </c>
      <c r="O33" s="170"/>
    </row>
    <row r="34" spans="1:57" ht="12.75">
      <c r="A34" s="184"/>
      <c r="B34" s="185" t="s">
        <v>74</v>
      </c>
      <c r="C34" s="186" t="str">
        <f>CONCATENATE(B20," ",C20)</f>
        <v>61 Upravy povrchů vnitřní</v>
      </c>
      <c r="D34" s="187"/>
      <c r="E34" s="188"/>
      <c r="F34" s="189"/>
      <c r="G34" s="190">
        <f>SUM(G20:G33)</f>
        <v>0</v>
      </c>
      <c r="O34" s="170">
        <v>4</v>
      </c>
      <c r="BA34" s="191">
        <f>SUM(BA20:BA33)</f>
        <v>0</v>
      </c>
      <c r="BB34" s="191">
        <f>SUM(BB20:BB33)</f>
        <v>0</v>
      </c>
      <c r="BC34" s="191">
        <f>SUM(BC20:BC33)</f>
        <v>0</v>
      </c>
      <c r="BD34" s="191">
        <f>SUM(BD20:BD33)</f>
        <v>0</v>
      </c>
      <c r="BE34" s="191">
        <f>SUM(BE20:BE33)</f>
        <v>0</v>
      </c>
    </row>
    <row r="35" spans="1:15" ht="12.75">
      <c r="A35" s="163" t="s">
        <v>72</v>
      </c>
      <c r="B35" s="164" t="s">
        <v>124</v>
      </c>
      <c r="C35" s="165" t="s">
        <v>125</v>
      </c>
      <c r="D35" s="166"/>
      <c r="E35" s="167"/>
      <c r="F35" s="167"/>
      <c r="G35" s="168"/>
      <c r="H35" s="169"/>
      <c r="I35" s="169"/>
      <c r="O35" s="170">
        <v>1</v>
      </c>
    </row>
    <row r="36" spans="1:104" ht="12.75">
      <c r="A36" s="171">
        <v>9</v>
      </c>
      <c r="B36" s="172" t="s">
        <v>126</v>
      </c>
      <c r="C36" s="173" t="s">
        <v>127</v>
      </c>
      <c r="D36" s="174" t="s">
        <v>112</v>
      </c>
      <c r="E36" s="175">
        <v>115</v>
      </c>
      <c r="F36" s="175">
        <v>0</v>
      </c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1</v>
      </c>
      <c r="CZ36" s="146">
        <v>0.02426</v>
      </c>
    </row>
    <row r="37" spans="1:104" ht="12.75">
      <c r="A37" s="171">
        <v>10</v>
      </c>
      <c r="B37" s="172" t="s">
        <v>128</v>
      </c>
      <c r="C37" s="173" t="s">
        <v>129</v>
      </c>
      <c r="D37" s="174" t="s">
        <v>112</v>
      </c>
      <c r="E37" s="175">
        <v>115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0</v>
      </c>
    </row>
    <row r="38" spans="1:57" ht="12.75">
      <c r="A38" s="184"/>
      <c r="B38" s="185" t="s">
        <v>74</v>
      </c>
      <c r="C38" s="186" t="str">
        <f>CONCATENATE(B35," ",C35)</f>
        <v>94 Lešení a stavební výtahy</v>
      </c>
      <c r="D38" s="187"/>
      <c r="E38" s="188"/>
      <c r="F38" s="189"/>
      <c r="G38" s="190">
        <f>SUM(G35:G37)</f>
        <v>0</v>
      </c>
      <c r="O38" s="170">
        <v>4</v>
      </c>
      <c r="BA38" s="191">
        <f>SUM(BA35:BA37)</f>
        <v>0</v>
      </c>
      <c r="BB38" s="191">
        <f>SUM(BB35:BB37)</f>
        <v>0</v>
      </c>
      <c r="BC38" s="191">
        <f>SUM(BC35:BC37)</f>
        <v>0</v>
      </c>
      <c r="BD38" s="191">
        <f>SUM(BD35:BD37)</f>
        <v>0</v>
      </c>
      <c r="BE38" s="191">
        <f>SUM(BE35:BE37)</f>
        <v>0</v>
      </c>
    </row>
    <row r="39" spans="1:15" ht="12.75">
      <c r="A39" s="163" t="s">
        <v>72</v>
      </c>
      <c r="B39" s="164" t="s">
        <v>130</v>
      </c>
      <c r="C39" s="165" t="s">
        <v>131</v>
      </c>
      <c r="D39" s="166"/>
      <c r="E39" s="167"/>
      <c r="F39" s="167"/>
      <c r="G39" s="168"/>
      <c r="H39" s="169"/>
      <c r="I39" s="169"/>
      <c r="O39" s="170">
        <v>1</v>
      </c>
    </row>
    <row r="40" spans="1:104" ht="22.5">
      <c r="A40" s="171">
        <v>11</v>
      </c>
      <c r="B40" s="172" t="s">
        <v>132</v>
      </c>
      <c r="C40" s="173" t="s">
        <v>133</v>
      </c>
      <c r="D40" s="174" t="s">
        <v>86</v>
      </c>
      <c r="E40" s="175">
        <v>1</v>
      </c>
      <c r="F40" s="175">
        <v>0</v>
      </c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</v>
      </c>
      <c r="CB40" s="177">
        <v>1</v>
      </c>
      <c r="CZ40" s="146">
        <v>4E-05</v>
      </c>
    </row>
    <row r="41" spans="1:104" ht="22.5">
      <c r="A41" s="171">
        <v>12</v>
      </c>
      <c r="B41" s="172" t="s">
        <v>134</v>
      </c>
      <c r="C41" s="173" t="s">
        <v>135</v>
      </c>
      <c r="D41" s="174" t="s">
        <v>86</v>
      </c>
      <c r="E41" s="175">
        <v>1</v>
      </c>
      <c r="F41" s="175">
        <v>0</v>
      </c>
      <c r="G41" s="176">
        <f>E41*F41</f>
        <v>0</v>
      </c>
      <c r="O41" s="170">
        <v>2</v>
      </c>
      <c r="AA41" s="146">
        <v>12</v>
      </c>
      <c r="AB41" s="146">
        <v>0</v>
      </c>
      <c r="AC41" s="146">
        <v>38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12</v>
      </c>
      <c r="CB41" s="177">
        <v>0</v>
      </c>
      <c r="CZ41" s="146">
        <v>0</v>
      </c>
    </row>
    <row r="42" spans="1:57" ht="12.75">
      <c r="A42" s="184"/>
      <c r="B42" s="185" t="s">
        <v>74</v>
      </c>
      <c r="C42" s="186" t="str">
        <f>CONCATENATE(B39," ",C39)</f>
        <v>95 Dokončovací konstrukce na pozemních stavbách</v>
      </c>
      <c r="D42" s="187"/>
      <c r="E42" s="188"/>
      <c r="F42" s="189"/>
      <c r="G42" s="190">
        <f>SUM(G39:G41)</f>
        <v>0</v>
      </c>
      <c r="O42" s="170">
        <v>4</v>
      </c>
      <c r="BA42" s="191">
        <f>SUM(BA39:BA41)</f>
        <v>0</v>
      </c>
      <c r="BB42" s="191">
        <f>SUM(BB39:BB41)</f>
        <v>0</v>
      </c>
      <c r="BC42" s="191">
        <f>SUM(BC39:BC41)</f>
        <v>0</v>
      </c>
      <c r="BD42" s="191">
        <f>SUM(BD39:BD41)</f>
        <v>0</v>
      </c>
      <c r="BE42" s="191">
        <f>SUM(BE39:BE41)</f>
        <v>0</v>
      </c>
    </row>
    <row r="43" spans="1:15" ht="12.75">
      <c r="A43" s="163" t="s">
        <v>72</v>
      </c>
      <c r="B43" s="164" t="s">
        <v>136</v>
      </c>
      <c r="C43" s="165" t="s">
        <v>137</v>
      </c>
      <c r="D43" s="166"/>
      <c r="E43" s="167"/>
      <c r="F43" s="167"/>
      <c r="G43" s="168"/>
      <c r="H43" s="169"/>
      <c r="I43" s="169"/>
      <c r="O43" s="170">
        <v>1</v>
      </c>
    </row>
    <row r="44" spans="1:104" ht="12.75">
      <c r="A44" s="171">
        <v>13</v>
      </c>
      <c r="B44" s="172" t="s">
        <v>138</v>
      </c>
      <c r="C44" s="173" t="s">
        <v>139</v>
      </c>
      <c r="D44" s="174" t="s">
        <v>112</v>
      </c>
      <c r="E44" s="175">
        <v>11.7654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1</v>
      </c>
      <c r="CZ44" s="146">
        <v>0</v>
      </c>
    </row>
    <row r="45" spans="1:15" ht="12.75">
      <c r="A45" s="178"/>
      <c r="B45" s="180"/>
      <c r="C45" s="224" t="s">
        <v>140</v>
      </c>
      <c r="D45" s="225"/>
      <c r="E45" s="181">
        <v>3.9552</v>
      </c>
      <c r="F45" s="182"/>
      <c r="G45" s="183"/>
      <c r="M45" s="179" t="s">
        <v>140</v>
      </c>
      <c r="O45" s="170"/>
    </row>
    <row r="46" spans="1:15" ht="12.75">
      <c r="A46" s="178"/>
      <c r="B46" s="180"/>
      <c r="C46" s="224" t="s">
        <v>141</v>
      </c>
      <c r="D46" s="225"/>
      <c r="E46" s="181">
        <v>4.8438</v>
      </c>
      <c r="F46" s="182"/>
      <c r="G46" s="183"/>
      <c r="M46" s="179" t="s">
        <v>141</v>
      </c>
      <c r="O46" s="170"/>
    </row>
    <row r="47" spans="1:15" ht="12.75">
      <c r="A47" s="178"/>
      <c r="B47" s="180"/>
      <c r="C47" s="224" t="s">
        <v>142</v>
      </c>
      <c r="D47" s="225"/>
      <c r="E47" s="181">
        <v>2.9664</v>
      </c>
      <c r="F47" s="182"/>
      <c r="G47" s="183"/>
      <c r="M47" s="179" t="s">
        <v>142</v>
      </c>
      <c r="O47" s="170"/>
    </row>
    <row r="48" spans="1:104" ht="12.75">
      <c r="A48" s="171">
        <v>14</v>
      </c>
      <c r="B48" s="172" t="s">
        <v>143</v>
      </c>
      <c r="C48" s="173" t="s">
        <v>144</v>
      </c>
      <c r="D48" s="174" t="s">
        <v>108</v>
      </c>
      <c r="E48" s="175">
        <v>2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1</v>
      </c>
      <c r="CZ48" s="146">
        <v>0</v>
      </c>
    </row>
    <row r="49" spans="1:15" ht="12.75">
      <c r="A49" s="178"/>
      <c r="B49" s="180"/>
      <c r="C49" s="224" t="s">
        <v>145</v>
      </c>
      <c r="D49" s="225"/>
      <c r="E49" s="181">
        <v>2</v>
      </c>
      <c r="F49" s="182"/>
      <c r="G49" s="183"/>
      <c r="M49" s="179" t="s">
        <v>145</v>
      </c>
      <c r="O49" s="170"/>
    </row>
    <row r="50" spans="1:104" ht="12.75">
      <c r="A50" s="171">
        <v>15</v>
      </c>
      <c r="B50" s="172" t="s">
        <v>146</v>
      </c>
      <c r="C50" s="173" t="s">
        <v>147</v>
      </c>
      <c r="D50" s="174" t="s">
        <v>108</v>
      </c>
      <c r="E50" s="175">
        <v>10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1</v>
      </c>
      <c r="CZ50" s="146">
        <v>0</v>
      </c>
    </row>
    <row r="51" spans="1:15" ht="12.75">
      <c r="A51" s="178"/>
      <c r="B51" s="180"/>
      <c r="C51" s="224" t="s">
        <v>148</v>
      </c>
      <c r="D51" s="225"/>
      <c r="E51" s="181">
        <v>4</v>
      </c>
      <c r="F51" s="182"/>
      <c r="G51" s="183"/>
      <c r="M51" s="179" t="s">
        <v>148</v>
      </c>
      <c r="O51" s="170"/>
    </row>
    <row r="52" spans="1:15" ht="12.75">
      <c r="A52" s="178"/>
      <c r="B52" s="180"/>
      <c r="C52" s="224" t="s">
        <v>149</v>
      </c>
      <c r="D52" s="225"/>
      <c r="E52" s="181">
        <v>3</v>
      </c>
      <c r="F52" s="182"/>
      <c r="G52" s="183"/>
      <c r="M52" s="179" t="s">
        <v>149</v>
      </c>
      <c r="O52" s="170"/>
    </row>
    <row r="53" spans="1:15" ht="12.75">
      <c r="A53" s="178"/>
      <c r="B53" s="180"/>
      <c r="C53" s="224" t="s">
        <v>150</v>
      </c>
      <c r="D53" s="225"/>
      <c r="E53" s="181">
        <v>3</v>
      </c>
      <c r="F53" s="182"/>
      <c r="G53" s="183"/>
      <c r="M53" s="179" t="s">
        <v>150</v>
      </c>
      <c r="O53" s="170"/>
    </row>
    <row r="54" spans="1:104" ht="22.5">
      <c r="A54" s="171">
        <v>16</v>
      </c>
      <c r="B54" s="172" t="s">
        <v>151</v>
      </c>
      <c r="C54" s="173" t="s">
        <v>152</v>
      </c>
      <c r="D54" s="174" t="s">
        <v>112</v>
      </c>
      <c r="E54" s="175">
        <v>8.141</v>
      </c>
      <c r="F54" s="175">
        <v>0</v>
      </c>
      <c r="G54" s="176">
        <f>E54*F54</f>
        <v>0</v>
      </c>
      <c r="O54" s="170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1</v>
      </c>
      <c r="CZ54" s="146">
        <v>0.001</v>
      </c>
    </row>
    <row r="55" spans="1:15" ht="12.75">
      <c r="A55" s="178"/>
      <c r="B55" s="180"/>
      <c r="C55" s="224" t="s">
        <v>153</v>
      </c>
      <c r="D55" s="225"/>
      <c r="E55" s="181">
        <v>5.589</v>
      </c>
      <c r="F55" s="182"/>
      <c r="G55" s="183"/>
      <c r="M55" s="179" t="s">
        <v>153</v>
      </c>
      <c r="O55" s="170"/>
    </row>
    <row r="56" spans="1:15" ht="12.75">
      <c r="A56" s="178"/>
      <c r="B56" s="180"/>
      <c r="C56" s="224" t="s">
        <v>154</v>
      </c>
      <c r="D56" s="225"/>
      <c r="E56" s="181">
        <v>2.552</v>
      </c>
      <c r="F56" s="182"/>
      <c r="G56" s="183"/>
      <c r="M56" s="179" t="s">
        <v>154</v>
      </c>
      <c r="O56" s="170"/>
    </row>
    <row r="57" spans="1:104" ht="22.5">
      <c r="A57" s="171">
        <v>17</v>
      </c>
      <c r="B57" s="172" t="s">
        <v>155</v>
      </c>
      <c r="C57" s="173" t="s">
        <v>156</v>
      </c>
      <c r="D57" s="174" t="s">
        <v>112</v>
      </c>
      <c r="E57" s="175">
        <v>21.3416</v>
      </c>
      <c r="F57" s="175">
        <v>0</v>
      </c>
      <c r="G57" s="176">
        <f>E57*F57</f>
        <v>0</v>
      </c>
      <c r="O57" s="170">
        <v>2</v>
      </c>
      <c r="AA57" s="146">
        <v>1</v>
      </c>
      <c r="AB57" s="146">
        <v>1</v>
      </c>
      <c r="AC57" s="146">
        <v>1</v>
      </c>
      <c r="AZ57" s="146">
        <v>1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1</v>
      </c>
      <c r="CB57" s="177">
        <v>1</v>
      </c>
      <c r="CZ57" s="146">
        <v>0.00092</v>
      </c>
    </row>
    <row r="58" spans="1:15" ht="12.75">
      <c r="A58" s="178"/>
      <c r="B58" s="180"/>
      <c r="C58" s="224" t="s">
        <v>157</v>
      </c>
      <c r="D58" s="225"/>
      <c r="E58" s="181">
        <v>12.1952</v>
      </c>
      <c r="F58" s="182"/>
      <c r="G58" s="183"/>
      <c r="M58" s="179" t="s">
        <v>157</v>
      </c>
      <c r="O58" s="170"/>
    </row>
    <row r="59" spans="1:15" ht="12.75">
      <c r="A59" s="178"/>
      <c r="B59" s="180"/>
      <c r="C59" s="224" t="s">
        <v>158</v>
      </c>
      <c r="D59" s="225"/>
      <c r="E59" s="181">
        <v>9.1464</v>
      </c>
      <c r="F59" s="182"/>
      <c r="G59" s="183"/>
      <c r="M59" s="179" t="s">
        <v>158</v>
      </c>
      <c r="O59" s="170"/>
    </row>
    <row r="60" spans="1:104" ht="22.5">
      <c r="A60" s="171">
        <v>18</v>
      </c>
      <c r="B60" s="172" t="s">
        <v>159</v>
      </c>
      <c r="C60" s="173" t="s">
        <v>160</v>
      </c>
      <c r="D60" s="174" t="s">
        <v>108</v>
      </c>
      <c r="E60" s="175">
        <v>1</v>
      </c>
      <c r="F60" s="175">
        <v>0</v>
      </c>
      <c r="G60" s="176">
        <f>E60*F60</f>
        <v>0</v>
      </c>
      <c r="O60" s="170">
        <v>2</v>
      </c>
      <c r="AA60" s="146">
        <v>12</v>
      </c>
      <c r="AB60" s="146">
        <v>0</v>
      </c>
      <c r="AC60" s="146">
        <v>9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12</v>
      </c>
      <c r="CB60" s="177">
        <v>0</v>
      </c>
      <c r="CZ60" s="146">
        <v>0</v>
      </c>
    </row>
    <row r="61" spans="1:15" ht="12.75">
      <c r="A61" s="178"/>
      <c r="B61" s="180"/>
      <c r="C61" s="224" t="s">
        <v>161</v>
      </c>
      <c r="D61" s="225"/>
      <c r="E61" s="181">
        <v>1</v>
      </c>
      <c r="F61" s="182"/>
      <c r="G61" s="183"/>
      <c r="M61" s="179" t="s">
        <v>161</v>
      </c>
      <c r="O61" s="170"/>
    </row>
    <row r="62" spans="1:104" ht="22.5">
      <c r="A62" s="171">
        <v>19</v>
      </c>
      <c r="B62" s="172" t="s">
        <v>162</v>
      </c>
      <c r="C62" s="173" t="s">
        <v>163</v>
      </c>
      <c r="D62" s="174" t="s">
        <v>112</v>
      </c>
      <c r="E62" s="175">
        <v>2.4824</v>
      </c>
      <c r="F62" s="175">
        <v>0</v>
      </c>
      <c r="G62" s="176">
        <f>E62*F62</f>
        <v>0</v>
      </c>
      <c r="O62" s="170">
        <v>2</v>
      </c>
      <c r="AA62" s="146">
        <v>12</v>
      </c>
      <c r="AB62" s="146">
        <v>0</v>
      </c>
      <c r="AC62" s="146">
        <v>7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12</v>
      </c>
      <c r="CB62" s="177">
        <v>0</v>
      </c>
      <c r="CZ62" s="146">
        <v>0.00092</v>
      </c>
    </row>
    <row r="63" spans="1:15" ht="12.75">
      <c r="A63" s="178"/>
      <c r="B63" s="180"/>
      <c r="C63" s="224" t="s">
        <v>164</v>
      </c>
      <c r="D63" s="225"/>
      <c r="E63" s="181">
        <v>2.4824</v>
      </c>
      <c r="F63" s="182"/>
      <c r="G63" s="183"/>
      <c r="M63" s="179" t="s">
        <v>164</v>
      </c>
      <c r="O63" s="170"/>
    </row>
    <row r="64" spans="1:57" ht="12.75">
      <c r="A64" s="184"/>
      <c r="B64" s="185" t="s">
        <v>74</v>
      </c>
      <c r="C64" s="186" t="str">
        <f>CONCATENATE(B43," ",C43)</f>
        <v>96 Bourání konstrukcí</v>
      </c>
      <c r="D64" s="187"/>
      <c r="E64" s="188"/>
      <c r="F64" s="189"/>
      <c r="G64" s="190">
        <f>SUM(G43:G63)</f>
        <v>0</v>
      </c>
      <c r="O64" s="170">
        <v>4</v>
      </c>
      <c r="BA64" s="191">
        <f>SUM(BA43:BA63)</f>
        <v>0</v>
      </c>
      <c r="BB64" s="191">
        <f>SUM(BB43:BB63)</f>
        <v>0</v>
      </c>
      <c r="BC64" s="191">
        <f>SUM(BC43:BC63)</f>
        <v>0</v>
      </c>
      <c r="BD64" s="191">
        <f>SUM(BD43:BD63)</f>
        <v>0</v>
      </c>
      <c r="BE64" s="191">
        <f>SUM(BE43:BE63)</f>
        <v>0</v>
      </c>
    </row>
    <row r="65" spans="1:15" ht="12.75">
      <c r="A65" s="163" t="s">
        <v>72</v>
      </c>
      <c r="B65" s="164" t="s">
        <v>165</v>
      </c>
      <c r="C65" s="165" t="s">
        <v>166</v>
      </c>
      <c r="D65" s="166"/>
      <c r="E65" s="167"/>
      <c r="F65" s="167"/>
      <c r="G65" s="168"/>
      <c r="H65" s="169"/>
      <c r="I65" s="169"/>
      <c r="O65" s="170">
        <v>1</v>
      </c>
    </row>
    <row r="66" spans="1:104" ht="22.5">
      <c r="A66" s="171">
        <v>20</v>
      </c>
      <c r="B66" s="172" t="s">
        <v>167</v>
      </c>
      <c r="C66" s="173" t="s">
        <v>168</v>
      </c>
      <c r="D66" s="174" t="s">
        <v>108</v>
      </c>
      <c r="E66" s="175">
        <v>20</v>
      </c>
      <c r="F66" s="175">
        <v>0</v>
      </c>
      <c r="G66" s="176">
        <f>E66*F66</f>
        <v>0</v>
      </c>
      <c r="O66" s="170">
        <v>2</v>
      </c>
      <c r="AA66" s="146">
        <v>1</v>
      </c>
      <c r="AB66" s="146">
        <v>1</v>
      </c>
      <c r="AC66" s="146">
        <v>1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1</v>
      </c>
      <c r="CB66" s="177">
        <v>1</v>
      </c>
      <c r="CZ66" s="146">
        <v>0.00049</v>
      </c>
    </row>
    <row r="67" spans="1:57" ht="12.75">
      <c r="A67" s="184"/>
      <c r="B67" s="185" t="s">
        <v>74</v>
      </c>
      <c r="C67" s="186" t="str">
        <f>CONCATENATE(B65," ",C65)</f>
        <v>97 Prorážení otvorů</v>
      </c>
      <c r="D67" s="187"/>
      <c r="E67" s="188"/>
      <c r="F67" s="189"/>
      <c r="G67" s="190">
        <f>SUM(G65:G66)</f>
        <v>0</v>
      </c>
      <c r="O67" s="170">
        <v>4</v>
      </c>
      <c r="BA67" s="191">
        <f>SUM(BA65:BA66)</f>
        <v>0</v>
      </c>
      <c r="BB67" s="191">
        <f>SUM(BB65:BB66)</f>
        <v>0</v>
      </c>
      <c r="BC67" s="191">
        <f>SUM(BC65:BC66)</f>
        <v>0</v>
      </c>
      <c r="BD67" s="191">
        <f>SUM(BD65:BD66)</f>
        <v>0</v>
      </c>
      <c r="BE67" s="191">
        <f>SUM(BE65:BE66)</f>
        <v>0</v>
      </c>
    </row>
    <row r="68" spans="1:15" ht="12.75">
      <c r="A68" s="163" t="s">
        <v>72</v>
      </c>
      <c r="B68" s="164" t="s">
        <v>169</v>
      </c>
      <c r="C68" s="165" t="s">
        <v>170</v>
      </c>
      <c r="D68" s="166"/>
      <c r="E68" s="167"/>
      <c r="F68" s="167"/>
      <c r="G68" s="168"/>
      <c r="H68" s="169"/>
      <c r="I68" s="169"/>
      <c r="O68" s="170">
        <v>1</v>
      </c>
    </row>
    <row r="69" spans="1:104" ht="12.75">
      <c r="A69" s="171">
        <v>21</v>
      </c>
      <c r="B69" s="172" t="s">
        <v>171</v>
      </c>
      <c r="C69" s="173" t="s">
        <v>172</v>
      </c>
      <c r="D69" s="174" t="s">
        <v>98</v>
      </c>
      <c r="E69" s="175">
        <v>6.44519476</v>
      </c>
      <c r="F69" s="175">
        <v>0</v>
      </c>
      <c r="G69" s="176">
        <f>E69*F69</f>
        <v>0</v>
      </c>
      <c r="O69" s="170">
        <v>2</v>
      </c>
      <c r="AA69" s="146">
        <v>7</v>
      </c>
      <c r="AB69" s="146">
        <v>1</v>
      </c>
      <c r="AC69" s="146">
        <v>2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7</v>
      </c>
      <c r="CB69" s="177">
        <v>1</v>
      </c>
      <c r="CZ69" s="146">
        <v>0</v>
      </c>
    </row>
    <row r="70" spans="1:57" ht="12.75">
      <c r="A70" s="184"/>
      <c r="B70" s="185" t="s">
        <v>74</v>
      </c>
      <c r="C70" s="186" t="str">
        <f>CONCATENATE(B68," ",C68)</f>
        <v>99 Staveništní přesun hmot</v>
      </c>
      <c r="D70" s="187"/>
      <c r="E70" s="188"/>
      <c r="F70" s="189"/>
      <c r="G70" s="190">
        <f>SUM(G68:G69)</f>
        <v>0</v>
      </c>
      <c r="O70" s="170">
        <v>4</v>
      </c>
      <c r="BA70" s="191">
        <f>SUM(BA68:BA69)</f>
        <v>0</v>
      </c>
      <c r="BB70" s="191">
        <f>SUM(BB68:BB69)</f>
        <v>0</v>
      </c>
      <c r="BC70" s="191">
        <f>SUM(BC68:BC69)</f>
        <v>0</v>
      </c>
      <c r="BD70" s="191">
        <f>SUM(BD68:BD69)</f>
        <v>0</v>
      </c>
      <c r="BE70" s="191">
        <f>SUM(BE68:BE69)</f>
        <v>0</v>
      </c>
    </row>
    <row r="71" spans="1:15" ht="12.75">
      <c r="A71" s="163" t="s">
        <v>72</v>
      </c>
      <c r="B71" s="164" t="s">
        <v>173</v>
      </c>
      <c r="C71" s="165" t="s">
        <v>174</v>
      </c>
      <c r="D71" s="166"/>
      <c r="E71" s="167"/>
      <c r="F71" s="167"/>
      <c r="G71" s="168"/>
      <c r="H71" s="169"/>
      <c r="I71" s="169"/>
      <c r="O71" s="170">
        <v>1</v>
      </c>
    </row>
    <row r="72" spans="1:104" ht="12.75">
      <c r="A72" s="171">
        <v>22</v>
      </c>
      <c r="B72" s="172" t="s">
        <v>175</v>
      </c>
      <c r="C72" s="173" t="s">
        <v>176</v>
      </c>
      <c r="D72" s="174" t="s">
        <v>177</v>
      </c>
      <c r="E72" s="175">
        <v>40.03</v>
      </c>
      <c r="F72" s="175">
        <v>0</v>
      </c>
      <c r="G72" s="176">
        <f>E72*F72</f>
        <v>0</v>
      </c>
      <c r="O72" s="170">
        <v>2</v>
      </c>
      <c r="AA72" s="146">
        <v>1</v>
      </c>
      <c r="AB72" s="146">
        <v>7</v>
      </c>
      <c r="AC72" s="146">
        <v>7</v>
      </c>
      <c r="AZ72" s="146">
        <v>2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</v>
      </c>
      <c r="CB72" s="177">
        <v>7</v>
      </c>
      <c r="CZ72" s="146">
        <v>0</v>
      </c>
    </row>
    <row r="73" spans="1:104" ht="22.5">
      <c r="A73" s="171">
        <v>23</v>
      </c>
      <c r="B73" s="172" t="s">
        <v>178</v>
      </c>
      <c r="C73" s="173" t="s">
        <v>179</v>
      </c>
      <c r="D73" s="174" t="s">
        <v>177</v>
      </c>
      <c r="E73" s="175">
        <v>16.36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7</v>
      </c>
      <c r="CZ73" s="146">
        <v>0.00164</v>
      </c>
    </row>
    <row r="74" spans="1:15" ht="12.75">
      <c r="A74" s="178"/>
      <c r="B74" s="180"/>
      <c r="C74" s="224" t="s">
        <v>180</v>
      </c>
      <c r="D74" s="225"/>
      <c r="E74" s="181">
        <v>2.76</v>
      </c>
      <c r="F74" s="182"/>
      <c r="G74" s="183"/>
      <c r="M74" s="179" t="s">
        <v>180</v>
      </c>
      <c r="O74" s="170"/>
    </row>
    <row r="75" spans="1:15" ht="12.75">
      <c r="A75" s="178"/>
      <c r="B75" s="180"/>
      <c r="C75" s="224" t="s">
        <v>181</v>
      </c>
      <c r="D75" s="225"/>
      <c r="E75" s="181">
        <v>1.18</v>
      </c>
      <c r="F75" s="182"/>
      <c r="G75" s="183"/>
      <c r="M75" s="179" t="s">
        <v>181</v>
      </c>
      <c r="O75" s="170"/>
    </row>
    <row r="76" spans="1:15" ht="12.75">
      <c r="A76" s="178"/>
      <c r="B76" s="180"/>
      <c r="C76" s="224" t="s">
        <v>182</v>
      </c>
      <c r="D76" s="225"/>
      <c r="E76" s="181">
        <v>4.5</v>
      </c>
      <c r="F76" s="182"/>
      <c r="G76" s="183"/>
      <c r="M76" s="179" t="s">
        <v>182</v>
      </c>
      <c r="O76" s="170"/>
    </row>
    <row r="77" spans="1:15" ht="12.75">
      <c r="A77" s="178"/>
      <c r="B77" s="180"/>
      <c r="C77" s="224" t="s">
        <v>183</v>
      </c>
      <c r="D77" s="225"/>
      <c r="E77" s="181">
        <v>0.61</v>
      </c>
      <c r="F77" s="182"/>
      <c r="G77" s="183"/>
      <c r="M77" s="179" t="s">
        <v>183</v>
      </c>
      <c r="O77" s="170"/>
    </row>
    <row r="78" spans="1:15" ht="12.75">
      <c r="A78" s="178"/>
      <c r="B78" s="180"/>
      <c r="C78" s="224" t="s">
        <v>184</v>
      </c>
      <c r="D78" s="225"/>
      <c r="E78" s="181">
        <v>1.53</v>
      </c>
      <c r="F78" s="182"/>
      <c r="G78" s="183"/>
      <c r="M78" s="179" t="s">
        <v>184</v>
      </c>
      <c r="O78" s="170"/>
    </row>
    <row r="79" spans="1:15" ht="12.75">
      <c r="A79" s="178"/>
      <c r="B79" s="180"/>
      <c r="C79" s="224" t="s">
        <v>185</v>
      </c>
      <c r="D79" s="225"/>
      <c r="E79" s="181">
        <v>1.68</v>
      </c>
      <c r="F79" s="182"/>
      <c r="G79" s="183"/>
      <c r="M79" s="179" t="s">
        <v>185</v>
      </c>
      <c r="O79" s="170"/>
    </row>
    <row r="80" spans="1:15" ht="12.75">
      <c r="A80" s="178"/>
      <c r="B80" s="180"/>
      <c r="C80" s="224" t="s">
        <v>186</v>
      </c>
      <c r="D80" s="225"/>
      <c r="E80" s="181">
        <v>2.28</v>
      </c>
      <c r="F80" s="182"/>
      <c r="G80" s="183"/>
      <c r="M80" s="179" t="s">
        <v>186</v>
      </c>
      <c r="O80" s="170"/>
    </row>
    <row r="81" spans="1:15" ht="12.75">
      <c r="A81" s="178"/>
      <c r="B81" s="180"/>
      <c r="C81" s="224" t="s">
        <v>187</v>
      </c>
      <c r="D81" s="225"/>
      <c r="E81" s="181">
        <v>1.82</v>
      </c>
      <c r="F81" s="182"/>
      <c r="G81" s="183"/>
      <c r="M81" s="179" t="s">
        <v>187</v>
      </c>
      <c r="O81" s="170"/>
    </row>
    <row r="82" spans="1:104" ht="22.5">
      <c r="A82" s="171">
        <v>24</v>
      </c>
      <c r="B82" s="172" t="s">
        <v>188</v>
      </c>
      <c r="C82" s="173" t="s">
        <v>189</v>
      </c>
      <c r="D82" s="174" t="s">
        <v>177</v>
      </c>
      <c r="E82" s="175">
        <v>23.67</v>
      </c>
      <c r="F82" s="175">
        <v>0</v>
      </c>
      <c r="G82" s="176">
        <f>E82*F82</f>
        <v>0</v>
      </c>
      <c r="O82" s="170">
        <v>2</v>
      </c>
      <c r="AA82" s="146">
        <v>1</v>
      </c>
      <c r="AB82" s="146">
        <v>7</v>
      </c>
      <c r="AC82" s="146">
        <v>7</v>
      </c>
      <c r="AZ82" s="146">
        <v>2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1</v>
      </c>
      <c r="CB82" s="177">
        <v>7</v>
      </c>
      <c r="CZ82" s="146">
        <v>0.00208</v>
      </c>
    </row>
    <row r="83" spans="1:15" ht="12.75">
      <c r="A83" s="178"/>
      <c r="B83" s="180"/>
      <c r="C83" s="224" t="s">
        <v>190</v>
      </c>
      <c r="D83" s="225"/>
      <c r="E83" s="181">
        <v>1.24</v>
      </c>
      <c r="F83" s="182"/>
      <c r="G83" s="183"/>
      <c r="M83" s="179" t="s">
        <v>190</v>
      </c>
      <c r="O83" s="170"/>
    </row>
    <row r="84" spans="1:15" ht="12.75">
      <c r="A84" s="178"/>
      <c r="B84" s="180"/>
      <c r="C84" s="224" t="s">
        <v>191</v>
      </c>
      <c r="D84" s="225"/>
      <c r="E84" s="181">
        <v>6</v>
      </c>
      <c r="F84" s="182"/>
      <c r="G84" s="183"/>
      <c r="M84" s="179" t="s">
        <v>191</v>
      </c>
      <c r="O84" s="170"/>
    </row>
    <row r="85" spans="1:15" ht="12.75">
      <c r="A85" s="178"/>
      <c r="B85" s="180"/>
      <c r="C85" s="224" t="s">
        <v>192</v>
      </c>
      <c r="D85" s="225"/>
      <c r="E85" s="181">
        <v>1.82</v>
      </c>
      <c r="F85" s="182"/>
      <c r="G85" s="183"/>
      <c r="M85" s="179" t="s">
        <v>192</v>
      </c>
      <c r="O85" s="170"/>
    </row>
    <row r="86" spans="1:15" ht="12.75">
      <c r="A86" s="178"/>
      <c r="B86" s="180"/>
      <c r="C86" s="224" t="s">
        <v>193</v>
      </c>
      <c r="D86" s="225"/>
      <c r="E86" s="181">
        <v>0.78</v>
      </c>
      <c r="F86" s="182"/>
      <c r="G86" s="183"/>
      <c r="M86" s="179" t="s">
        <v>193</v>
      </c>
      <c r="O86" s="170"/>
    </row>
    <row r="87" spans="1:15" ht="12.75">
      <c r="A87" s="178"/>
      <c r="B87" s="180"/>
      <c r="C87" s="224" t="s">
        <v>194</v>
      </c>
      <c r="D87" s="225"/>
      <c r="E87" s="181">
        <v>1.55</v>
      </c>
      <c r="F87" s="182"/>
      <c r="G87" s="183"/>
      <c r="M87" s="179" t="s">
        <v>194</v>
      </c>
      <c r="O87" s="170"/>
    </row>
    <row r="88" spans="1:15" ht="12.75">
      <c r="A88" s="178"/>
      <c r="B88" s="180"/>
      <c r="C88" s="224" t="s">
        <v>195</v>
      </c>
      <c r="D88" s="225"/>
      <c r="E88" s="181">
        <v>2.08</v>
      </c>
      <c r="F88" s="182"/>
      <c r="G88" s="183"/>
      <c r="M88" s="179" t="s">
        <v>195</v>
      </c>
      <c r="O88" s="170"/>
    </row>
    <row r="89" spans="1:15" ht="12.75">
      <c r="A89" s="178"/>
      <c r="B89" s="180"/>
      <c r="C89" s="224" t="s">
        <v>196</v>
      </c>
      <c r="D89" s="225"/>
      <c r="E89" s="181">
        <v>2.9</v>
      </c>
      <c r="F89" s="182"/>
      <c r="G89" s="183"/>
      <c r="M89" s="179" t="s">
        <v>196</v>
      </c>
      <c r="O89" s="170"/>
    </row>
    <row r="90" spans="1:15" ht="12.75">
      <c r="A90" s="178"/>
      <c r="B90" s="180"/>
      <c r="C90" s="224" t="s">
        <v>197</v>
      </c>
      <c r="D90" s="225"/>
      <c r="E90" s="181">
        <v>4.5</v>
      </c>
      <c r="F90" s="182"/>
      <c r="G90" s="183"/>
      <c r="M90" s="179" t="s">
        <v>197</v>
      </c>
      <c r="O90" s="170"/>
    </row>
    <row r="91" spans="1:15" ht="12.75">
      <c r="A91" s="178"/>
      <c r="B91" s="180"/>
      <c r="C91" s="224" t="s">
        <v>198</v>
      </c>
      <c r="D91" s="225"/>
      <c r="E91" s="181">
        <v>2.8</v>
      </c>
      <c r="F91" s="182"/>
      <c r="G91" s="183"/>
      <c r="M91" s="179" t="s">
        <v>198</v>
      </c>
      <c r="O91" s="170"/>
    </row>
    <row r="92" spans="1:104" ht="12.75">
      <c r="A92" s="171">
        <v>25</v>
      </c>
      <c r="B92" s="172" t="s">
        <v>199</v>
      </c>
      <c r="C92" s="173" t="s">
        <v>200</v>
      </c>
      <c r="D92" s="174" t="s">
        <v>61</v>
      </c>
      <c r="E92" s="175"/>
      <c r="F92" s="175">
        <v>0</v>
      </c>
      <c r="G92" s="176">
        <f>E92*F92</f>
        <v>0</v>
      </c>
      <c r="O92" s="170">
        <v>2</v>
      </c>
      <c r="AA92" s="146">
        <v>7</v>
      </c>
      <c r="AB92" s="146">
        <v>1002</v>
      </c>
      <c r="AC92" s="146">
        <v>5</v>
      </c>
      <c r="AZ92" s="146">
        <v>2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7">
        <v>7</v>
      </c>
      <c r="CB92" s="177">
        <v>1002</v>
      </c>
      <c r="CZ92" s="146">
        <v>0</v>
      </c>
    </row>
    <row r="93" spans="1:57" ht="12.75">
      <c r="A93" s="184"/>
      <c r="B93" s="185" t="s">
        <v>74</v>
      </c>
      <c r="C93" s="186" t="str">
        <f>CONCATENATE(B71," ",C71)</f>
        <v>764 Konstrukce klempířské</v>
      </c>
      <c r="D93" s="187"/>
      <c r="E93" s="188"/>
      <c r="F93" s="189"/>
      <c r="G93" s="190">
        <f>SUM(G71:G92)</f>
        <v>0</v>
      </c>
      <c r="O93" s="170">
        <v>4</v>
      </c>
      <c r="BA93" s="191">
        <f>SUM(BA71:BA92)</f>
        <v>0</v>
      </c>
      <c r="BB93" s="191">
        <f>SUM(BB71:BB92)</f>
        <v>0</v>
      </c>
      <c r="BC93" s="191">
        <f>SUM(BC71:BC92)</f>
        <v>0</v>
      </c>
      <c r="BD93" s="191">
        <f>SUM(BD71:BD92)</f>
        <v>0</v>
      </c>
      <c r="BE93" s="191">
        <f>SUM(BE71:BE92)</f>
        <v>0</v>
      </c>
    </row>
    <row r="94" spans="1:15" ht="12.75">
      <c r="A94" s="163" t="s">
        <v>72</v>
      </c>
      <c r="B94" s="164" t="s">
        <v>201</v>
      </c>
      <c r="C94" s="165" t="s">
        <v>202</v>
      </c>
      <c r="D94" s="166"/>
      <c r="E94" s="167"/>
      <c r="F94" s="167"/>
      <c r="G94" s="168"/>
      <c r="H94" s="169"/>
      <c r="I94" s="169"/>
      <c r="O94" s="170">
        <v>1</v>
      </c>
    </row>
    <row r="95" spans="1:104" ht="12.75">
      <c r="A95" s="171">
        <v>26</v>
      </c>
      <c r="B95" s="172" t="s">
        <v>203</v>
      </c>
      <c r="C95" s="173" t="s">
        <v>204</v>
      </c>
      <c r="D95" s="174" t="s">
        <v>108</v>
      </c>
      <c r="E95" s="175">
        <v>5</v>
      </c>
      <c r="F95" s="175">
        <v>0</v>
      </c>
      <c r="G95" s="176">
        <f>E95*F95</f>
        <v>0</v>
      </c>
      <c r="O95" s="170">
        <v>2</v>
      </c>
      <c r="AA95" s="146">
        <v>1</v>
      </c>
      <c r="AB95" s="146">
        <v>7</v>
      </c>
      <c r="AC95" s="146">
        <v>7</v>
      </c>
      <c r="AZ95" s="146">
        <v>2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7">
        <v>1</v>
      </c>
      <c r="CB95" s="177">
        <v>7</v>
      </c>
      <c r="CZ95" s="146">
        <v>1E-05</v>
      </c>
    </row>
    <row r="96" spans="1:15" ht="12.75">
      <c r="A96" s="178"/>
      <c r="B96" s="180"/>
      <c r="C96" s="224" t="s">
        <v>205</v>
      </c>
      <c r="D96" s="225"/>
      <c r="E96" s="181">
        <v>2</v>
      </c>
      <c r="F96" s="182"/>
      <c r="G96" s="183"/>
      <c r="M96" s="179" t="s">
        <v>205</v>
      </c>
      <c r="O96" s="170"/>
    </row>
    <row r="97" spans="1:15" ht="12.75">
      <c r="A97" s="178"/>
      <c r="B97" s="180"/>
      <c r="C97" s="224" t="s">
        <v>150</v>
      </c>
      <c r="D97" s="225"/>
      <c r="E97" s="181">
        <v>3</v>
      </c>
      <c r="F97" s="182"/>
      <c r="G97" s="183"/>
      <c r="M97" s="179" t="s">
        <v>150</v>
      </c>
      <c r="O97" s="170"/>
    </row>
    <row r="98" spans="1:104" ht="22.5">
      <c r="A98" s="171">
        <v>27</v>
      </c>
      <c r="B98" s="172" t="s">
        <v>206</v>
      </c>
      <c r="C98" s="173" t="s">
        <v>207</v>
      </c>
      <c r="D98" s="174" t="s">
        <v>73</v>
      </c>
      <c r="E98" s="175">
        <v>7</v>
      </c>
      <c r="F98" s="175">
        <v>0</v>
      </c>
      <c r="G98" s="176">
        <f>E98*F98</f>
        <v>0</v>
      </c>
      <c r="O98" s="170">
        <v>2</v>
      </c>
      <c r="AA98" s="146">
        <v>12</v>
      </c>
      <c r="AB98" s="146">
        <v>0</v>
      </c>
      <c r="AC98" s="146">
        <v>17</v>
      </c>
      <c r="AZ98" s="146">
        <v>2</v>
      </c>
      <c r="BA98" s="146">
        <f>IF(AZ98=1,G98,0)</f>
        <v>0</v>
      </c>
      <c r="BB98" s="146">
        <f>IF(AZ98=2,G98,0)</f>
        <v>0</v>
      </c>
      <c r="BC98" s="146">
        <f>IF(AZ98=3,G98,0)</f>
        <v>0</v>
      </c>
      <c r="BD98" s="146">
        <f>IF(AZ98=4,G98,0)</f>
        <v>0</v>
      </c>
      <c r="BE98" s="146">
        <f>IF(AZ98=5,G98,0)</f>
        <v>0</v>
      </c>
      <c r="CA98" s="177">
        <v>12</v>
      </c>
      <c r="CB98" s="177">
        <v>0</v>
      </c>
      <c r="CZ98" s="146">
        <v>0</v>
      </c>
    </row>
    <row r="99" spans="1:15" ht="12.75">
      <c r="A99" s="178"/>
      <c r="B99" s="180"/>
      <c r="C99" s="224" t="s">
        <v>208</v>
      </c>
      <c r="D99" s="225"/>
      <c r="E99" s="181">
        <v>4</v>
      </c>
      <c r="F99" s="182"/>
      <c r="G99" s="183"/>
      <c r="M99" s="179" t="s">
        <v>208</v>
      </c>
      <c r="O99" s="170"/>
    </row>
    <row r="100" spans="1:15" ht="12.75">
      <c r="A100" s="178"/>
      <c r="B100" s="180"/>
      <c r="C100" s="224" t="s">
        <v>150</v>
      </c>
      <c r="D100" s="225"/>
      <c r="E100" s="181">
        <v>3</v>
      </c>
      <c r="F100" s="182"/>
      <c r="G100" s="183"/>
      <c r="M100" s="179" t="s">
        <v>150</v>
      </c>
      <c r="O100" s="170"/>
    </row>
    <row r="101" spans="1:104" ht="22.5">
      <c r="A101" s="171">
        <v>28</v>
      </c>
      <c r="B101" s="172" t="s">
        <v>209</v>
      </c>
      <c r="C101" s="173" t="s">
        <v>210</v>
      </c>
      <c r="D101" s="174" t="s">
        <v>73</v>
      </c>
      <c r="E101" s="175">
        <v>2</v>
      </c>
      <c r="F101" s="175">
        <v>0</v>
      </c>
      <c r="G101" s="176">
        <f>E101*F101</f>
        <v>0</v>
      </c>
      <c r="O101" s="170">
        <v>2</v>
      </c>
      <c r="AA101" s="146">
        <v>12</v>
      </c>
      <c r="AB101" s="146">
        <v>0</v>
      </c>
      <c r="AC101" s="146">
        <v>19</v>
      </c>
      <c r="AZ101" s="146">
        <v>2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7">
        <v>12</v>
      </c>
      <c r="CB101" s="177">
        <v>0</v>
      </c>
      <c r="CZ101" s="146">
        <v>0</v>
      </c>
    </row>
    <row r="102" spans="1:15" ht="12.75">
      <c r="A102" s="178"/>
      <c r="B102" s="180"/>
      <c r="C102" s="224" t="s">
        <v>211</v>
      </c>
      <c r="D102" s="225"/>
      <c r="E102" s="181">
        <v>2</v>
      </c>
      <c r="F102" s="182"/>
      <c r="G102" s="183"/>
      <c r="M102" s="179" t="s">
        <v>211</v>
      </c>
      <c r="O102" s="170"/>
    </row>
    <row r="103" spans="1:104" ht="22.5">
      <c r="A103" s="171">
        <v>29</v>
      </c>
      <c r="B103" s="172" t="s">
        <v>212</v>
      </c>
      <c r="C103" s="173" t="s">
        <v>213</v>
      </c>
      <c r="D103" s="174" t="s">
        <v>73</v>
      </c>
      <c r="E103" s="175">
        <v>1</v>
      </c>
      <c r="F103" s="175">
        <v>0</v>
      </c>
      <c r="G103" s="176">
        <f>E103*F103</f>
        <v>0</v>
      </c>
      <c r="O103" s="170">
        <v>2</v>
      </c>
      <c r="AA103" s="146">
        <v>12</v>
      </c>
      <c r="AB103" s="146">
        <v>0</v>
      </c>
      <c r="AC103" s="146">
        <v>20</v>
      </c>
      <c r="AZ103" s="146">
        <v>2</v>
      </c>
      <c r="BA103" s="146">
        <f>IF(AZ103=1,G103,0)</f>
        <v>0</v>
      </c>
      <c r="BB103" s="146">
        <f>IF(AZ103=2,G103,0)</f>
        <v>0</v>
      </c>
      <c r="BC103" s="146">
        <f>IF(AZ103=3,G103,0)</f>
        <v>0</v>
      </c>
      <c r="BD103" s="146">
        <f>IF(AZ103=4,G103,0)</f>
        <v>0</v>
      </c>
      <c r="BE103" s="146">
        <f>IF(AZ103=5,G103,0)</f>
        <v>0</v>
      </c>
      <c r="CA103" s="177">
        <v>12</v>
      </c>
      <c r="CB103" s="177">
        <v>0</v>
      </c>
      <c r="CZ103" s="146">
        <v>0</v>
      </c>
    </row>
    <row r="104" spans="1:15" ht="12.75">
      <c r="A104" s="178"/>
      <c r="B104" s="180"/>
      <c r="C104" s="224" t="s">
        <v>214</v>
      </c>
      <c r="D104" s="225"/>
      <c r="E104" s="181">
        <v>1</v>
      </c>
      <c r="F104" s="182"/>
      <c r="G104" s="183"/>
      <c r="M104" s="179" t="s">
        <v>214</v>
      </c>
      <c r="O104" s="170"/>
    </row>
    <row r="105" spans="1:104" ht="22.5">
      <c r="A105" s="171">
        <v>30</v>
      </c>
      <c r="B105" s="172" t="s">
        <v>215</v>
      </c>
      <c r="C105" s="173" t="s">
        <v>216</v>
      </c>
      <c r="D105" s="174" t="s">
        <v>73</v>
      </c>
      <c r="E105" s="175">
        <v>1</v>
      </c>
      <c r="F105" s="175">
        <v>0</v>
      </c>
      <c r="G105" s="176">
        <f>E105*F105</f>
        <v>0</v>
      </c>
      <c r="O105" s="170">
        <v>2</v>
      </c>
      <c r="AA105" s="146">
        <v>12</v>
      </c>
      <c r="AB105" s="146">
        <v>0</v>
      </c>
      <c r="AC105" s="146">
        <v>23</v>
      </c>
      <c r="AZ105" s="146">
        <v>2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12</v>
      </c>
      <c r="CB105" s="177">
        <v>0</v>
      </c>
      <c r="CZ105" s="146">
        <v>0</v>
      </c>
    </row>
    <row r="106" spans="1:15" ht="12.75">
      <c r="A106" s="178"/>
      <c r="B106" s="180"/>
      <c r="C106" s="224" t="s">
        <v>161</v>
      </c>
      <c r="D106" s="225"/>
      <c r="E106" s="181">
        <v>1</v>
      </c>
      <c r="F106" s="182"/>
      <c r="G106" s="183"/>
      <c r="M106" s="179" t="s">
        <v>161</v>
      </c>
      <c r="O106" s="170"/>
    </row>
    <row r="107" spans="1:104" ht="22.5">
      <c r="A107" s="171">
        <v>31</v>
      </c>
      <c r="B107" s="172" t="s">
        <v>217</v>
      </c>
      <c r="C107" s="173" t="s">
        <v>218</v>
      </c>
      <c r="D107" s="174" t="s">
        <v>73</v>
      </c>
      <c r="E107" s="175">
        <v>1</v>
      </c>
      <c r="F107" s="175">
        <v>0</v>
      </c>
      <c r="G107" s="176">
        <f>E107*F107</f>
        <v>0</v>
      </c>
      <c r="O107" s="170">
        <v>2</v>
      </c>
      <c r="AA107" s="146">
        <v>12</v>
      </c>
      <c r="AB107" s="146">
        <v>0</v>
      </c>
      <c r="AC107" s="146">
        <v>25</v>
      </c>
      <c r="AZ107" s="146">
        <v>2</v>
      </c>
      <c r="BA107" s="146">
        <f>IF(AZ107=1,G107,0)</f>
        <v>0</v>
      </c>
      <c r="BB107" s="146">
        <f>IF(AZ107=2,G107,0)</f>
        <v>0</v>
      </c>
      <c r="BC107" s="146">
        <f>IF(AZ107=3,G107,0)</f>
        <v>0</v>
      </c>
      <c r="BD107" s="146">
        <f>IF(AZ107=4,G107,0)</f>
        <v>0</v>
      </c>
      <c r="BE107" s="146">
        <f>IF(AZ107=5,G107,0)</f>
        <v>0</v>
      </c>
      <c r="CA107" s="177">
        <v>12</v>
      </c>
      <c r="CB107" s="177">
        <v>0</v>
      </c>
      <c r="CZ107" s="146">
        <v>0</v>
      </c>
    </row>
    <row r="108" spans="1:15" ht="12.75">
      <c r="A108" s="178"/>
      <c r="B108" s="180"/>
      <c r="C108" s="224" t="s">
        <v>219</v>
      </c>
      <c r="D108" s="225"/>
      <c r="E108" s="181">
        <v>1</v>
      </c>
      <c r="F108" s="182"/>
      <c r="G108" s="183"/>
      <c r="M108" s="179" t="s">
        <v>219</v>
      </c>
      <c r="O108" s="170"/>
    </row>
    <row r="109" spans="1:104" ht="22.5">
      <c r="A109" s="171">
        <v>32</v>
      </c>
      <c r="B109" s="172" t="s">
        <v>220</v>
      </c>
      <c r="C109" s="173" t="s">
        <v>221</v>
      </c>
      <c r="D109" s="174" t="s">
        <v>73</v>
      </c>
      <c r="E109" s="175">
        <v>1</v>
      </c>
      <c r="F109" s="175">
        <v>0</v>
      </c>
      <c r="G109" s="176">
        <f>E109*F109</f>
        <v>0</v>
      </c>
      <c r="O109" s="170">
        <v>2</v>
      </c>
      <c r="AA109" s="146">
        <v>12</v>
      </c>
      <c r="AB109" s="146">
        <v>0</v>
      </c>
      <c r="AC109" s="146">
        <v>26</v>
      </c>
      <c r="AZ109" s="146">
        <v>2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12</v>
      </c>
      <c r="CB109" s="177">
        <v>0</v>
      </c>
      <c r="CZ109" s="146">
        <v>0</v>
      </c>
    </row>
    <row r="110" spans="1:15" ht="12.75">
      <c r="A110" s="178"/>
      <c r="B110" s="180"/>
      <c r="C110" s="224" t="s">
        <v>222</v>
      </c>
      <c r="D110" s="225"/>
      <c r="E110" s="181">
        <v>1</v>
      </c>
      <c r="F110" s="182"/>
      <c r="G110" s="183"/>
      <c r="M110" s="179" t="s">
        <v>222</v>
      </c>
      <c r="O110" s="170"/>
    </row>
    <row r="111" spans="1:104" ht="22.5">
      <c r="A111" s="171">
        <v>33</v>
      </c>
      <c r="B111" s="172" t="s">
        <v>223</v>
      </c>
      <c r="C111" s="173" t="s">
        <v>224</v>
      </c>
      <c r="D111" s="174" t="s">
        <v>73</v>
      </c>
      <c r="E111" s="175">
        <v>1</v>
      </c>
      <c r="F111" s="175">
        <v>0</v>
      </c>
      <c r="G111" s="176">
        <f>E111*F111</f>
        <v>0</v>
      </c>
      <c r="O111" s="170">
        <v>2</v>
      </c>
      <c r="AA111" s="146">
        <v>12</v>
      </c>
      <c r="AB111" s="146">
        <v>0</v>
      </c>
      <c r="AC111" s="146">
        <v>27</v>
      </c>
      <c r="AZ111" s="146">
        <v>2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7">
        <v>12</v>
      </c>
      <c r="CB111" s="177">
        <v>0</v>
      </c>
      <c r="CZ111" s="146">
        <v>0</v>
      </c>
    </row>
    <row r="112" spans="1:15" ht="12.75">
      <c r="A112" s="178"/>
      <c r="B112" s="180"/>
      <c r="C112" s="224" t="s">
        <v>225</v>
      </c>
      <c r="D112" s="225"/>
      <c r="E112" s="181">
        <v>1</v>
      </c>
      <c r="F112" s="182"/>
      <c r="G112" s="183"/>
      <c r="M112" s="179" t="s">
        <v>225</v>
      </c>
      <c r="O112" s="170"/>
    </row>
    <row r="113" spans="1:104" ht="22.5">
      <c r="A113" s="171">
        <v>34</v>
      </c>
      <c r="B113" s="172" t="s">
        <v>226</v>
      </c>
      <c r="C113" s="173" t="s">
        <v>227</v>
      </c>
      <c r="D113" s="174" t="s">
        <v>73</v>
      </c>
      <c r="E113" s="175">
        <v>1</v>
      </c>
      <c r="F113" s="175">
        <v>0</v>
      </c>
      <c r="G113" s="176">
        <f>E113*F113</f>
        <v>0</v>
      </c>
      <c r="O113" s="170">
        <v>2</v>
      </c>
      <c r="AA113" s="146">
        <v>12</v>
      </c>
      <c r="AB113" s="146">
        <v>0</v>
      </c>
      <c r="AC113" s="146">
        <v>28</v>
      </c>
      <c r="AZ113" s="146">
        <v>2</v>
      </c>
      <c r="BA113" s="146">
        <f>IF(AZ113=1,G113,0)</f>
        <v>0</v>
      </c>
      <c r="BB113" s="146">
        <f>IF(AZ113=2,G113,0)</f>
        <v>0</v>
      </c>
      <c r="BC113" s="146">
        <f>IF(AZ113=3,G113,0)</f>
        <v>0</v>
      </c>
      <c r="BD113" s="146">
        <f>IF(AZ113=4,G113,0)</f>
        <v>0</v>
      </c>
      <c r="BE113" s="146">
        <f>IF(AZ113=5,G113,0)</f>
        <v>0</v>
      </c>
      <c r="CA113" s="177">
        <v>12</v>
      </c>
      <c r="CB113" s="177">
        <v>0</v>
      </c>
      <c r="CZ113" s="146">
        <v>0</v>
      </c>
    </row>
    <row r="114" spans="1:15" ht="12.75">
      <c r="A114" s="178"/>
      <c r="B114" s="180"/>
      <c r="C114" s="224" t="s">
        <v>228</v>
      </c>
      <c r="D114" s="225"/>
      <c r="E114" s="181">
        <v>1</v>
      </c>
      <c r="F114" s="182"/>
      <c r="G114" s="183"/>
      <c r="M114" s="179" t="s">
        <v>228</v>
      </c>
      <c r="O114" s="170"/>
    </row>
    <row r="115" spans="1:104" ht="22.5">
      <c r="A115" s="171">
        <v>35</v>
      </c>
      <c r="B115" s="172" t="s">
        <v>229</v>
      </c>
      <c r="C115" s="173" t="s">
        <v>230</v>
      </c>
      <c r="D115" s="174" t="s">
        <v>73</v>
      </c>
      <c r="E115" s="175">
        <v>1</v>
      </c>
      <c r="F115" s="175">
        <v>0</v>
      </c>
      <c r="G115" s="176">
        <f>E115*F115</f>
        <v>0</v>
      </c>
      <c r="O115" s="170">
        <v>2</v>
      </c>
      <c r="AA115" s="146">
        <v>12</v>
      </c>
      <c r="AB115" s="146">
        <v>0</v>
      </c>
      <c r="AC115" s="146">
        <v>29</v>
      </c>
      <c r="AZ115" s="146">
        <v>2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12</v>
      </c>
      <c r="CB115" s="177">
        <v>0</v>
      </c>
      <c r="CZ115" s="146">
        <v>0</v>
      </c>
    </row>
    <row r="116" spans="1:15" ht="12.75">
      <c r="A116" s="178"/>
      <c r="B116" s="180"/>
      <c r="C116" s="224" t="s">
        <v>231</v>
      </c>
      <c r="D116" s="225"/>
      <c r="E116" s="181">
        <v>1</v>
      </c>
      <c r="F116" s="182"/>
      <c r="G116" s="183"/>
      <c r="M116" s="179" t="s">
        <v>231</v>
      </c>
      <c r="O116" s="170"/>
    </row>
    <row r="117" spans="1:104" ht="22.5">
      <c r="A117" s="171">
        <v>36</v>
      </c>
      <c r="B117" s="172" t="s">
        <v>232</v>
      </c>
      <c r="C117" s="173" t="s">
        <v>233</v>
      </c>
      <c r="D117" s="174" t="s">
        <v>73</v>
      </c>
      <c r="E117" s="175">
        <v>1</v>
      </c>
      <c r="F117" s="175">
        <v>0</v>
      </c>
      <c r="G117" s="176">
        <f>E117*F117</f>
        <v>0</v>
      </c>
      <c r="O117" s="170">
        <v>2</v>
      </c>
      <c r="AA117" s="146">
        <v>12</v>
      </c>
      <c r="AB117" s="146">
        <v>0</v>
      </c>
      <c r="AC117" s="146">
        <v>30</v>
      </c>
      <c r="AZ117" s="146">
        <v>2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7">
        <v>12</v>
      </c>
      <c r="CB117" s="177">
        <v>0</v>
      </c>
      <c r="CZ117" s="146">
        <v>0</v>
      </c>
    </row>
    <row r="118" spans="1:15" ht="12.75">
      <c r="A118" s="178"/>
      <c r="B118" s="180"/>
      <c r="C118" s="224" t="s">
        <v>234</v>
      </c>
      <c r="D118" s="225"/>
      <c r="E118" s="181">
        <v>1</v>
      </c>
      <c r="F118" s="182"/>
      <c r="G118" s="183"/>
      <c r="M118" s="179" t="s">
        <v>234</v>
      </c>
      <c r="O118" s="170"/>
    </row>
    <row r="119" spans="1:104" ht="22.5">
      <c r="A119" s="171">
        <v>37</v>
      </c>
      <c r="B119" s="172" t="s">
        <v>235</v>
      </c>
      <c r="C119" s="173" t="s">
        <v>236</v>
      </c>
      <c r="D119" s="174" t="s">
        <v>73</v>
      </c>
      <c r="E119" s="175">
        <v>1</v>
      </c>
      <c r="F119" s="175">
        <v>0</v>
      </c>
      <c r="G119" s="176">
        <f>E119*F119</f>
        <v>0</v>
      </c>
      <c r="O119" s="170">
        <v>2</v>
      </c>
      <c r="AA119" s="146">
        <v>12</v>
      </c>
      <c r="AB119" s="146">
        <v>0</v>
      </c>
      <c r="AC119" s="146">
        <v>31</v>
      </c>
      <c r="AZ119" s="146">
        <v>2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7">
        <v>12</v>
      </c>
      <c r="CB119" s="177">
        <v>0</v>
      </c>
      <c r="CZ119" s="146">
        <v>0</v>
      </c>
    </row>
    <row r="120" spans="1:15" ht="12.75">
      <c r="A120" s="178"/>
      <c r="B120" s="180"/>
      <c r="C120" s="224" t="s">
        <v>237</v>
      </c>
      <c r="D120" s="225"/>
      <c r="E120" s="181">
        <v>0</v>
      </c>
      <c r="F120" s="182"/>
      <c r="G120" s="183"/>
      <c r="M120" s="179" t="s">
        <v>237</v>
      </c>
      <c r="O120" s="170"/>
    </row>
    <row r="121" spans="1:15" ht="12.75">
      <c r="A121" s="178"/>
      <c r="B121" s="180"/>
      <c r="C121" s="224" t="s">
        <v>238</v>
      </c>
      <c r="D121" s="225"/>
      <c r="E121" s="181">
        <v>1</v>
      </c>
      <c r="F121" s="182"/>
      <c r="G121" s="183"/>
      <c r="M121" s="179" t="s">
        <v>238</v>
      </c>
      <c r="O121" s="170"/>
    </row>
    <row r="122" spans="1:104" ht="22.5">
      <c r="A122" s="171">
        <v>38</v>
      </c>
      <c r="B122" s="172" t="s">
        <v>239</v>
      </c>
      <c r="C122" s="173" t="s">
        <v>240</v>
      </c>
      <c r="D122" s="174" t="s">
        <v>73</v>
      </c>
      <c r="E122" s="175">
        <v>1</v>
      </c>
      <c r="F122" s="175">
        <v>0</v>
      </c>
      <c r="G122" s="176">
        <f>E122*F122</f>
        <v>0</v>
      </c>
      <c r="O122" s="170">
        <v>2</v>
      </c>
      <c r="AA122" s="146">
        <v>12</v>
      </c>
      <c r="AB122" s="146">
        <v>0</v>
      </c>
      <c r="AC122" s="146">
        <v>32</v>
      </c>
      <c r="AZ122" s="146">
        <v>2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12</v>
      </c>
      <c r="CB122" s="177">
        <v>0</v>
      </c>
      <c r="CZ122" s="146">
        <v>0</v>
      </c>
    </row>
    <row r="123" spans="1:15" ht="12.75">
      <c r="A123" s="178"/>
      <c r="B123" s="180"/>
      <c r="C123" s="224" t="s">
        <v>237</v>
      </c>
      <c r="D123" s="225"/>
      <c r="E123" s="181">
        <v>0</v>
      </c>
      <c r="F123" s="182"/>
      <c r="G123" s="183"/>
      <c r="M123" s="179" t="s">
        <v>237</v>
      </c>
      <c r="O123" s="170"/>
    </row>
    <row r="124" spans="1:15" ht="12.75">
      <c r="A124" s="178"/>
      <c r="B124" s="180"/>
      <c r="C124" s="224" t="s">
        <v>241</v>
      </c>
      <c r="D124" s="225"/>
      <c r="E124" s="181">
        <v>1</v>
      </c>
      <c r="F124" s="182"/>
      <c r="G124" s="183"/>
      <c r="M124" s="179" t="s">
        <v>241</v>
      </c>
      <c r="O124" s="170"/>
    </row>
    <row r="125" spans="1:104" ht="22.5">
      <c r="A125" s="171">
        <v>39</v>
      </c>
      <c r="B125" s="172" t="s">
        <v>242</v>
      </c>
      <c r="C125" s="173" t="s">
        <v>243</v>
      </c>
      <c r="D125" s="174" t="s">
        <v>73</v>
      </c>
      <c r="E125" s="175">
        <v>1</v>
      </c>
      <c r="F125" s="175">
        <v>0</v>
      </c>
      <c r="G125" s="176">
        <f>E125*F125</f>
        <v>0</v>
      </c>
      <c r="O125" s="170">
        <v>2</v>
      </c>
      <c r="AA125" s="146">
        <v>12</v>
      </c>
      <c r="AB125" s="146">
        <v>0</v>
      </c>
      <c r="AC125" s="146">
        <v>33</v>
      </c>
      <c r="AZ125" s="146">
        <v>2</v>
      </c>
      <c r="BA125" s="146">
        <f>IF(AZ125=1,G125,0)</f>
        <v>0</v>
      </c>
      <c r="BB125" s="146">
        <f>IF(AZ125=2,G125,0)</f>
        <v>0</v>
      </c>
      <c r="BC125" s="146">
        <f>IF(AZ125=3,G125,0)</f>
        <v>0</v>
      </c>
      <c r="BD125" s="146">
        <f>IF(AZ125=4,G125,0)</f>
        <v>0</v>
      </c>
      <c r="BE125" s="146">
        <f>IF(AZ125=5,G125,0)</f>
        <v>0</v>
      </c>
      <c r="CA125" s="177">
        <v>12</v>
      </c>
      <c r="CB125" s="177">
        <v>0</v>
      </c>
      <c r="CZ125" s="146">
        <v>0</v>
      </c>
    </row>
    <row r="126" spans="1:15" ht="12.75">
      <c r="A126" s="178"/>
      <c r="B126" s="180"/>
      <c r="C126" s="224" t="s">
        <v>244</v>
      </c>
      <c r="D126" s="225"/>
      <c r="E126" s="181">
        <v>1</v>
      </c>
      <c r="F126" s="182"/>
      <c r="G126" s="183"/>
      <c r="M126" s="179" t="s">
        <v>244</v>
      </c>
      <c r="O126" s="170"/>
    </row>
    <row r="127" spans="1:104" ht="22.5">
      <c r="A127" s="171">
        <v>40</v>
      </c>
      <c r="B127" s="172" t="s">
        <v>245</v>
      </c>
      <c r="C127" s="173" t="s">
        <v>246</v>
      </c>
      <c r="D127" s="174" t="s">
        <v>73</v>
      </c>
      <c r="E127" s="175">
        <v>2</v>
      </c>
      <c r="F127" s="175">
        <v>0</v>
      </c>
      <c r="G127" s="176">
        <f>E127*F127</f>
        <v>0</v>
      </c>
      <c r="O127" s="170">
        <v>2</v>
      </c>
      <c r="AA127" s="146">
        <v>12</v>
      </c>
      <c r="AB127" s="146">
        <v>0</v>
      </c>
      <c r="AC127" s="146">
        <v>34</v>
      </c>
      <c r="AZ127" s="146">
        <v>2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7">
        <v>12</v>
      </c>
      <c r="CB127" s="177">
        <v>0</v>
      </c>
      <c r="CZ127" s="146">
        <v>0</v>
      </c>
    </row>
    <row r="128" spans="1:15" ht="12.75">
      <c r="A128" s="178"/>
      <c r="B128" s="180"/>
      <c r="C128" s="224" t="s">
        <v>247</v>
      </c>
      <c r="D128" s="225"/>
      <c r="E128" s="181">
        <v>2</v>
      </c>
      <c r="F128" s="182"/>
      <c r="G128" s="183"/>
      <c r="M128" s="179" t="s">
        <v>247</v>
      </c>
      <c r="O128" s="170"/>
    </row>
    <row r="129" spans="1:104" ht="22.5">
      <c r="A129" s="171">
        <v>41</v>
      </c>
      <c r="B129" s="172" t="s">
        <v>248</v>
      </c>
      <c r="C129" s="173" t="s">
        <v>249</v>
      </c>
      <c r="D129" s="174" t="s">
        <v>73</v>
      </c>
      <c r="E129" s="175">
        <v>1</v>
      </c>
      <c r="F129" s="175">
        <v>0</v>
      </c>
      <c r="G129" s="176">
        <f>E129*F129</f>
        <v>0</v>
      </c>
      <c r="O129" s="170">
        <v>2</v>
      </c>
      <c r="AA129" s="146">
        <v>12</v>
      </c>
      <c r="AB129" s="146">
        <v>0</v>
      </c>
      <c r="AC129" s="146">
        <v>35</v>
      </c>
      <c r="AZ129" s="146">
        <v>2</v>
      </c>
      <c r="BA129" s="146">
        <f>IF(AZ129=1,G129,0)</f>
        <v>0</v>
      </c>
      <c r="BB129" s="146">
        <f>IF(AZ129=2,G129,0)</f>
        <v>0</v>
      </c>
      <c r="BC129" s="146">
        <f>IF(AZ129=3,G129,0)</f>
        <v>0</v>
      </c>
      <c r="BD129" s="146">
        <f>IF(AZ129=4,G129,0)</f>
        <v>0</v>
      </c>
      <c r="BE129" s="146">
        <f>IF(AZ129=5,G129,0)</f>
        <v>0</v>
      </c>
      <c r="CA129" s="177">
        <v>12</v>
      </c>
      <c r="CB129" s="177">
        <v>0</v>
      </c>
      <c r="CZ129" s="146">
        <v>0</v>
      </c>
    </row>
    <row r="130" spans="1:15" ht="12.75">
      <c r="A130" s="178"/>
      <c r="B130" s="180"/>
      <c r="C130" s="224" t="s">
        <v>250</v>
      </c>
      <c r="D130" s="225"/>
      <c r="E130" s="181">
        <v>1</v>
      </c>
      <c r="F130" s="182"/>
      <c r="G130" s="183"/>
      <c r="M130" s="179" t="s">
        <v>250</v>
      </c>
      <c r="O130" s="170"/>
    </row>
    <row r="131" spans="1:104" ht="22.5">
      <c r="A131" s="171">
        <v>42</v>
      </c>
      <c r="B131" s="172" t="s">
        <v>251</v>
      </c>
      <c r="C131" s="173" t="s">
        <v>252</v>
      </c>
      <c r="D131" s="174" t="s">
        <v>73</v>
      </c>
      <c r="E131" s="175">
        <v>1</v>
      </c>
      <c r="F131" s="175">
        <v>0</v>
      </c>
      <c r="G131" s="176">
        <f>E131*F131</f>
        <v>0</v>
      </c>
      <c r="O131" s="170">
        <v>2</v>
      </c>
      <c r="AA131" s="146">
        <v>12</v>
      </c>
      <c r="AB131" s="146">
        <v>0</v>
      </c>
      <c r="AC131" s="146">
        <v>36</v>
      </c>
      <c r="AZ131" s="146">
        <v>2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7">
        <v>12</v>
      </c>
      <c r="CB131" s="177">
        <v>0</v>
      </c>
      <c r="CZ131" s="146">
        <v>0</v>
      </c>
    </row>
    <row r="132" spans="1:15" ht="12.75">
      <c r="A132" s="178"/>
      <c r="B132" s="180"/>
      <c r="C132" s="224" t="s">
        <v>253</v>
      </c>
      <c r="D132" s="225"/>
      <c r="E132" s="181">
        <v>1</v>
      </c>
      <c r="F132" s="182"/>
      <c r="G132" s="183"/>
      <c r="M132" s="179" t="s">
        <v>253</v>
      </c>
      <c r="O132" s="170"/>
    </row>
    <row r="133" spans="1:104" ht="22.5">
      <c r="A133" s="171">
        <v>43</v>
      </c>
      <c r="B133" s="172" t="s">
        <v>254</v>
      </c>
      <c r="C133" s="173" t="s">
        <v>255</v>
      </c>
      <c r="D133" s="174" t="s">
        <v>73</v>
      </c>
      <c r="E133" s="175">
        <v>2</v>
      </c>
      <c r="F133" s="175">
        <v>0</v>
      </c>
      <c r="G133" s="176">
        <f>E133*F133</f>
        <v>0</v>
      </c>
      <c r="O133" s="170">
        <v>2</v>
      </c>
      <c r="AA133" s="146">
        <v>12</v>
      </c>
      <c r="AB133" s="146">
        <v>0</v>
      </c>
      <c r="AC133" s="146">
        <v>44</v>
      </c>
      <c r="AZ133" s="146">
        <v>2</v>
      </c>
      <c r="BA133" s="146">
        <f>IF(AZ133=1,G133,0)</f>
        <v>0</v>
      </c>
      <c r="BB133" s="146">
        <f>IF(AZ133=2,G133,0)</f>
        <v>0</v>
      </c>
      <c r="BC133" s="146">
        <f>IF(AZ133=3,G133,0)</f>
        <v>0</v>
      </c>
      <c r="BD133" s="146">
        <f>IF(AZ133=4,G133,0)</f>
        <v>0</v>
      </c>
      <c r="BE133" s="146">
        <f>IF(AZ133=5,G133,0)</f>
        <v>0</v>
      </c>
      <c r="CA133" s="177">
        <v>12</v>
      </c>
      <c r="CB133" s="177">
        <v>0</v>
      </c>
      <c r="CZ133" s="146">
        <v>0</v>
      </c>
    </row>
    <row r="134" spans="1:15" ht="12.75">
      <c r="A134" s="178"/>
      <c r="B134" s="180"/>
      <c r="C134" s="224" t="s">
        <v>145</v>
      </c>
      <c r="D134" s="225"/>
      <c r="E134" s="181">
        <v>2</v>
      </c>
      <c r="F134" s="182"/>
      <c r="G134" s="183"/>
      <c r="M134" s="179" t="s">
        <v>145</v>
      </c>
      <c r="O134" s="170"/>
    </row>
    <row r="135" spans="1:104" ht="22.5">
      <c r="A135" s="171">
        <v>44</v>
      </c>
      <c r="B135" s="172" t="s">
        <v>256</v>
      </c>
      <c r="C135" s="173" t="s">
        <v>257</v>
      </c>
      <c r="D135" s="174" t="s">
        <v>177</v>
      </c>
      <c r="E135" s="175">
        <v>4.8</v>
      </c>
      <c r="F135" s="175">
        <v>0</v>
      </c>
      <c r="G135" s="176">
        <f>E135*F135</f>
        <v>0</v>
      </c>
      <c r="O135" s="170">
        <v>2</v>
      </c>
      <c r="AA135" s="146">
        <v>3</v>
      </c>
      <c r="AB135" s="146">
        <v>0</v>
      </c>
      <c r="AC135" s="146">
        <v>61187550</v>
      </c>
      <c r="AZ135" s="146">
        <v>2</v>
      </c>
      <c r="BA135" s="146">
        <f>IF(AZ135=1,G135,0)</f>
        <v>0</v>
      </c>
      <c r="BB135" s="146">
        <f>IF(AZ135=2,G135,0)</f>
        <v>0</v>
      </c>
      <c r="BC135" s="146">
        <f>IF(AZ135=3,G135,0)</f>
        <v>0</v>
      </c>
      <c r="BD135" s="146">
        <f>IF(AZ135=4,G135,0)</f>
        <v>0</v>
      </c>
      <c r="BE135" s="146">
        <f>IF(AZ135=5,G135,0)</f>
        <v>0</v>
      </c>
      <c r="CA135" s="177">
        <v>3</v>
      </c>
      <c r="CB135" s="177">
        <v>0</v>
      </c>
      <c r="CZ135" s="146">
        <v>0.0033</v>
      </c>
    </row>
    <row r="136" spans="1:15" ht="12.75">
      <c r="A136" s="178"/>
      <c r="B136" s="180"/>
      <c r="C136" s="224" t="s">
        <v>258</v>
      </c>
      <c r="D136" s="225"/>
      <c r="E136" s="181">
        <v>4.8</v>
      </c>
      <c r="F136" s="182"/>
      <c r="G136" s="183"/>
      <c r="M136" s="179" t="s">
        <v>258</v>
      </c>
      <c r="O136" s="170"/>
    </row>
    <row r="137" spans="1:104" ht="22.5">
      <c r="A137" s="171">
        <v>45</v>
      </c>
      <c r="B137" s="172" t="s">
        <v>259</v>
      </c>
      <c r="C137" s="173" t="s">
        <v>260</v>
      </c>
      <c r="D137" s="174" t="s">
        <v>177</v>
      </c>
      <c r="E137" s="175">
        <v>3.2</v>
      </c>
      <c r="F137" s="175">
        <v>0</v>
      </c>
      <c r="G137" s="176">
        <f>E137*F137</f>
        <v>0</v>
      </c>
      <c r="O137" s="170">
        <v>2</v>
      </c>
      <c r="AA137" s="146">
        <v>3</v>
      </c>
      <c r="AB137" s="146">
        <v>0</v>
      </c>
      <c r="AC137" s="146">
        <v>61187552</v>
      </c>
      <c r="AZ137" s="146">
        <v>2</v>
      </c>
      <c r="BA137" s="146">
        <f>IF(AZ137=1,G137,0)</f>
        <v>0</v>
      </c>
      <c r="BB137" s="146">
        <f>IF(AZ137=2,G137,0)</f>
        <v>0</v>
      </c>
      <c r="BC137" s="146">
        <f>IF(AZ137=3,G137,0)</f>
        <v>0</v>
      </c>
      <c r="BD137" s="146">
        <f>IF(AZ137=4,G137,0)</f>
        <v>0</v>
      </c>
      <c r="BE137" s="146">
        <f>IF(AZ137=5,G137,0)</f>
        <v>0</v>
      </c>
      <c r="CA137" s="177">
        <v>3</v>
      </c>
      <c r="CB137" s="177">
        <v>0</v>
      </c>
      <c r="CZ137" s="146">
        <v>0.00495</v>
      </c>
    </row>
    <row r="138" spans="1:15" ht="12.75">
      <c r="A138" s="178"/>
      <c r="B138" s="180"/>
      <c r="C138" s="224" t="s">
        <v>261</v>
      </c>
      <c r="D138" s="225"/>
      <c r="E138" s="181">
        <v>3.2</v>
      </c>
      <c r="F138" s="182"/>
      <c r="G138" s="183"/>
      <c r="M138" s="179" t="s">
        <v>261</v>
      </c>
      <c r="O138" s="170"/>
    </row>
    <row r="139" spans="1:104" ht="12.75">
      <c r="A139" s="171">
        <v>46</v>
      </c>
      <c r="B139" s="172" t="s">
        <v>262</v>
      </c>
      <c r="C139" s="173" t="s">
        <v>263</v>
      </c>
      <c r="D139" s="174" t="s">
        <v>61</v>
      </c>
      <c r="E139" s="175"/>
      <c r="F139" s="175">
        <v>0</v>
      </c>
      <c r="G139" s="176">
        <f>E139*F139</f>
        <v>0</v>
      </c>
      <c r="O139" s="170">
        <v>2</v>
      </c>
      <c r="AA139" s="146">
        <v>7</v>
      </c>
      <c r="AB139" s="146">
        <v>1002</v>
      </c>
      <c r="AC139" s="146">
        <v>5</v>
      </c>
      <c r="AZ139" s="146">
        <v>2</v>
      </c>
      <c r="BA139" s="146">
        <f>IF(AZ139=1,G139,0)</f>
        <v>0</v>
      </c>
      <c r="BB139" s="146">
        <f>IF(AZ139=2,G139,0)</f>
        <v>0</v>
      </c>
      <c r="BC139" s="146">
        <f>IF(AZ139=3,G139,0)</f>
        <v>0</v>
      </c>
      <c r="BD139" s="146">
        <f>IF(AZ139=4,G139,0)</f>
        <v>0</v>
      </c>
      <c r="BE139" s="146">
        <f>IF(AZ139=5,G139,0)</f>
        <v>0</v>
      </c>
      <c r="CA139" s="177">
        <v>7</v>
      </c>
      <c r="CB139" s="177">
        <v>1002</v>
      </c>
      <c r="CZ139" s="146">
        <v>0</v>
      </c>
    </row>
    <row r="140" spans="1:57" ht="12.75">
      <c r="A140" s="184"/>
      <c r="B140" s="185" t="s">
        <v>74</v>
      </c>
      <c r="C140" s="186" t="str">
        <f>CONCATENATE(B94," ",C94)</f>
        <v>766 Konstrukce truhlářské</v>
      </c>
      <c r="D140" s="187"/>
      <c r="E140" s="188"/>
      <c r="F140" s="189"/>
      <c r="G140" s="190">
        <f>SUM(G94:G139)</f>
        <v>0</v>
      </c>
      <c r="O140" s="170">
        <v>4</v>
      </c>
      <c r="BA140" s="191">
        <f>SUM(BA94:BA139)</f>
        <v>0</v>
      </c>
      <c r="BB140" s="191">
        <f>SUM(BB94:BB139)</f>
        <v>0</v>
      </c>
      <c r="BC140" s="191">
        <f>SUM(BC94:BC139)</f>
        <v>0</v>
      </c>
      <c r="BD140" s="191">
        <f>SUM(BD94:BD139)</f>
        <v>0</v>
      </c>
      <c r="BE140" s="191">
        <f>SUM(BE94:BE139)</f>
        <v>0</v>
      </c>
    </row>
    <row r="141" spans="1:15" ht="12.75">
      <c r="A141" s="163" t="s">
        <v>72</v>
      </c>
      <c r="B141" s="164" t="s">
        <v>264</v>
      </c>
      <c r="C141" s="165" t="s">
        <v>265</v>
      </c>
      <c r="D141" s="166"/>
      <c r="E141" s="167"/>
      <c r="F141" s="167"/>
      <c r="G141" s="168"/>
      <c r="H141" s="169"/>
      <c r="I141" s="169"/>
      <c r="O141" s="170">
        <v>1</v>
      </c>
    </row>
    <row r="142" spans="1:104" ht="22.5">
      <c r="A142" s="171">
        <v>47</v>
      </c>
      <c r="B142" s="172" t="s">
        <v>266</v>
      </c>
      <c r="C142" s="173" t="s">
        <v>267</v>
      </c>
      <c r="D142" s="174" t="s">
        <v>102</v>
      </c>
      <c r="E142" s="175">
        <v>265</v>
      </c>
      <c r="F142" s="175">
        <v>0</v>
      </c>
      <c r="G142" s="176">
        <f>E142*F142</f>
        <v>0</v>
      </c>
      <c r="O142" s="170">
        <v>2</v>
      </c>
      <c r="AA142" s="146">
        <v>1</v>
      </c>
      <c r="AB142" s="146">
        <v>7</v>
      </c>
      <c r="AC142" s="146">
        <v>7</v>
      </c>
      <c r="AZ142" s="146">
        <v>2</v>
      </c>
      <c r="BA142" s="146">
        <f>IF(AZ142=1,G142,0)</f>
        <v>0</v>
      </c>
      <c r="BB142" s="146">
        <f>IF(AZ142=2,G142,0)</f>
        <v>0</v>
      </c>
      <c r="BC142" s="146">
        <f>IF(AZ142=3,G142,0)</f>
        <v>0</v>
      </c>
      <c r="BD142" s="146">
        <f>IF(AZ142=4,G142,0)</f>
        <v>0</v>
      </c>
      <c r="BE142" s="146">
        <f>IF(AZ142=5,G142,0)</f>
        <v>0</v>
      </c>
      <c r="CA142" s="177">
        <v>1</v>
      </c>
      <c r="CB142" s="177">
        <v>7</v>
      </c>
      <c r="CZ142" s="146">
        <v>5E-05</v>
      </c>
    </row>
    <row r="143" spans="1:15" ht="12.75">
      <c r="A143" s="178"/>
      <c r="B143" s="180"/>
      <c r="C143" s="224" t="s">
        <v>268</v>
      </c>
      <c r="D143" s="225"/>
      <c r="E143" s="181">
        <v>165</v>
      </c>
      <c r="F143" s="182"/>
      <c r="G143" s="183"/>
      <c r="M143" s="179" t="s">
        <v>268</v>
      </c>
      <c r="O143" s="170"/>
    </row>
    <row r="144" spans="1:15" ht="12.75">
      <c r="A144" s="178"/>
      <c r="B144" s="180"/>
      <c r="C144" s="224" t="s">
        <v>269</v>
      </c>
      <c r="D144" s="225"/>
      <c r="E144" s="181">
        <v>100</v>
      </c>
      <c r="F144" s="182"/>
      <c r="G144" s="183"/>
      <c r="M144" s="179" t="s">
        <v>269</v>
      </c>
      <c r="O144" s="170"/>
    </row>
    <row r="145" spans="1:57" ht="12.75">
      <c r="A145" s="184"/>
      <c r="B145" s="185" t="s">
        <v>74</v>
      </c>
      <c r="C145" s="186" t="str">
        <f>CONCATENATE(B141," ",C141)</f>
        <v>767 Konstrukce zámečnické</v>
      </c>
      <c r="D145" s="187"/>
      <c r="E145" s="188"/>
      <c r="F145" s="189"/>
      <c r="G145" s="190">
        <f>SUM(G141:G144)</f>
        <v>0</v>
      </c>
      <c r="O145" s="170">
        <v>4</v>
      </c>
      <c r="BA145" s="191">
        <f>SUM(BA141:BA144)</f>
        <v>0</v>
      </c>
      <c r="BB145" s="191">
        <f>SUM(BB141:BB144)</f>
        <v>0</v>
      </c>
      <c r="BC145" s="191">
        <f>SUM(BC141:BC144)</f>
        <v>0</v>
      </c>
      <c r="BD145" s="191">
        <f>SUM(BD141:BD144)</f>
        <v>0</v>
      </c>
      <c r="BE145" s="191">
        <f>SUM(BE141:BE144)</f>
        <v>0</v>
      </c>
    </row>
    <row r="146" spans="1:15" ht="12.75">
      <c r="A146" s="163" t="s">
        <v>72</v>
      </c>
      <c r="B146" s="164" t="s">
        <v>270</v>
      </c>
      <c r="C146" s="165" t="s">
        <v>271</v>
      </c>
      <c r="D146" s="166"/>
      <c r="E146" s="167"/>
      <c r="F146" s="167"/>
      <c r="G146" s="168"/>
      <c r="H146" s="169"/>
      <c r="I146" s="169"/>
      <c r="O146" s="170">
        <v>1</v>
      </c>
    </row>
    <row r="147" spans="1:104" ht="22.5">
      <c r="A147" s="171">
        <v>48</v>
      </c>
      <c r="B147" s="172" t="s">
        <v>272</v>
      </c>
      <c r="C147" s="173" t="s">
        <v>273</v>
      </c>
      <c r="D147" s="174" t="s">
        <v>177</v>
      </c>
      <c r="E147" s="175">
        <v>7.2</v>
      </c>
      <c r="F147" s="175">
        <v>0</v>
      </c>
      <c r="G147" s="176">
        <f>E147*F147</f>
        <v>0</v>
      </c>
      <c r="O147" s="170">
        <v>2</v>
      </c>
      <c r="AA147" s="146">
        <v>1</v>
      </c>
      <c r="AB147" s="146">
        <v>7</v>
      </c>
      <c r="AC147" s="146">
        <v>7</v>
      </c>
      <c r="AZ147" s="146">
        <v>2</v>
      </c>
      <c r="BA147" s="146">
        <f>IF(AZ147=1,G147,0)</f>
        <v>0</v>
      </c>
      <c r="BB147" s="146">
        <f>IF(AZ147=2,G147,0)</f>
        <v>0</v>
      </c>
      <c r="BC147" s="146">
        <f>IF(AZ147=3,G147,0)</f>
        <v>0</v>
      </c>
      <c r="BD147" s="146">
        <f>IF(AZ147=4,G147,0)</f>
        <v>0</v>
      </c>
      <c r="BE147" s="146">
        <f>IF(AZ147=5,G147,0)</f>
        <v>0</v>
      </c>
      <c r="CA147" s="177">
        <v>1</v>
      </c>
      <c r="CB147" s="177">
        <v>7</v>
      </c>
      <c r="CZ147" s="146">
        <v>0</v>
      </c>
    </row>
    <row r="148" spans="1:15" ht="12.75">
      <c r="A148" s="178"/>
      <c r="B148" s="180"/>
      <c r="C148" s="224" t="s">
        <v>274</v>
      </c>
      <c r="D148" s="225"/>
      <c r="E148" s="181">
        <v>7.2</v>
      </c>
      <c r="F148" s="182"/>
      <c r="G148" s="183"/>
      <c r="M148" s="179" t="s">
        <v>274</v>
      </c>
      <c r="O148" s="170"/>
    </row>
    <row r="149" spans="1:104" ht="22.5">
      <c r="A149" s="171">
        <v>49</v>
      </c>
      <c r="B149" s="172" t="s">
        <v>275</v>
      </c>
      <c r="C149" s="173" t="s">
        <v>276</v>
      </c>
      <c r="D149" s="174" t="s">
        <v>177</v>
      </c>
      <c r="E149" s="175">
        <v>10.6</v>
      </c>
      <c r="F149" s="175">
        <v>0</v>
      </c>
      <c r="G149" s="176">
        <f>E149*F149</f>
        <v>0</v>
      </c>
      <c r="O149" s="170">
        <v>2</v>
      </c>
      <c r="AA149" s="146">
        <v>1</v>
      </c>
      <c r="AB149" s="146">
        <v>0</v>
      </c>
      <c r="AC149" s="146">
        <v>0</v>
      </c>
      <c r="AZ149" s="146">
        <v>2</v>
      </c>
      <c r="BA149" s="146">
        <f>IF(AZ149=1,G149,0)</f>
        <v>0</v>
      </c>
      <c r="BB149" s="146">
        <f>IF(AZ149=2,G149,0)</f>
        <v>0</v>
      </c>
      <c r="BC149" s="146">
        <f>IF(AZ149=3,G149,0)</f>
        <v>0</v>
      </c>
      <c r="BD149" s="146">
        <f>IF(AZ149=4,G149,0)</f>
        <v>0</v>
      </c>
      <c r="BE149" s="146">
        <f>IF(AZ149=5,G149,0)</f>
        <v>0</v>
      </c>
      <c r="CA149" s="177">
        <v>1</v>
      </c>
      <c r="CB149" s="177">
        <v>0</v>
      </c>
      <c r="CZ149" s="146">
        <v>0</v>
      </c>
    </row>
    <row r="150" spans="1:15" ht="12.75">
      <c r="A150" s="178"/>
      <c r="B150" s="180"/>
      <c r="C150" s="224" t="s">
        <v>277</v>
      </c>
      <c r="D150" s="225"/>
      <c r="E150" s="181">
        <v>5.24</v>
      </c>
      <c r="F150" s="182"/>
      <c r="G150" s="183"/>
      <c r="M150" s="179" t="s">
        <v>277</v>
      </c>
      <c r="O150" s="170"/>
    </row>
    <row r="151" spans="1:15" ht="12.75">
      <c r="A151" s="178"/>
      <c r="B151" s="180"/>
      <c r="C151" s="224" t="s">
        <v>278</v>
      </c>
      <c r="D151" s="225"/>
      <c r="E151" s="181">
        <v>5.36</v>
      </c>
      <c r="F151" s="182"/>
      <c r="G151" s="183"/>
      <c r="M151" s="179" t="s">
        <v>278</v>
      </c>
      <c r="O151" s="170"/>
    </row>
    <row r="152" spans="1:104" ht="12.75">
      <c r="A152" s="171">
        <v>50</v>
      </c>
      <c r="B152" s="172" t="s">
        <v>279</v>
      </c>
      <c r="C152" s="173" t="s">
        <v>280</v>
      </c>
      <c r="D152" s="174" t="s">
        <v>112</v>
      </c>
      <c r="E152" s="175">
        <v>3.7057</v>
      </c>
      <c r="F152" s="175">
        <v>0</v>
      </c>
      <c r="G152" s="176">
        <f>E152*F152</f>
        <v>0</v>
      </c>
      <c r="O152" s="170">
        <v>2</v>
      </c>
      <c r="AA152" s="146">
        <v>12</v>
      </c>
      <c r="AB152" s="146">
        <v>0</v>
      </c>
      <c r="AC152" s="146">
        <v>15</v>
      </c>
      <c r="AZ152" s="146">
        <v>2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12</v>
      </c>
      <c r="CB152" s="177">
        <v>0</v>
      </c>
      <c r="CZ152" s="146">
        <v>0.001</v>
      </c>
    </row>
    <row r="153" spans="1:15" ht="12.75">
      <c r="A153" s="178"/>
      <c r="B153" s="180"/>
      <c r="C153" s="224" t="s">
        <v>281</v>
      </c>
      <c r="D153" s="225"/>
      <c r="E153" s="181">
        <v>0.792</v>
      </c>
      <c r="F153" s="182"/>
      <c r="G153" s="183"/>
      <c r="M153" s="179" t="s">
        <v>281</v>
      </c>
      <c r="O153" s="170"/>
    </row>
    <row r="154" spans="1:15" ht="12.75">
      <c r="A154" s="178"/>
      <c r="B154" s="180"/>
      <c r="C154" s="224" t="s">
        <v>282</v>
      </c>
      <c r="D154" s="225"/>
      <c r="E154" s="181">
        <v>1.4986</v>
      </c>
      <c r="F154" s="182"/>
      <c r="G154" s="183"/>
      <c r="M154" s="179" t="s">
        <v>282</v>
      </c>
      <c r="O154" s="170"/>
    </row>
    <row r="155" spans="1:15" ht="12.75">
      <c r="A155" s="178"/>
      <c r="B155" s="180"/>
      <c r="C155" s="224" t="s">
        <v>283</v>
      </c>
      <c r="D155" s="225"/>
      <c r="E155" s="181">
        <v>1.415</v>
      </c>
      <c r="F155" s="182"/>
      <c r="G155" s="183"/>
      <c r="M155" s="179" t="s">
        <v>283</v>
      </c>
      <c r="O155" s="170"/>
    </row>
    <row r="156" spans="1:104" ht="12.75">
      <c r="A156" s="171">
        <v>51</v>
      </c>
      <c r="B156" s="172" t="s">
        <v>284</v>
      </c>
      <c r="C156" s="173" t="s">
        <v>285</v>
      </c>
      <c r="D156" s="174" t="s">
        <v>61</v>
      </c>
      <c r="E156" s="175"/>
      <c r="F156" s="175">
        <v>0</v>
      </c>
      <c r="G156" s="176">
        <f>E156*F156</f>
        <v>0</v>
      </c>
      <c r="O156" s="170">
        <v>2</v>
      </c>
      <c r="AA156" s="146">
        <v>7</v>
      </c>
      <c r="AB156" s="146">
        <v>1002</v>
      </c>
      <c r="AC156" s="146">
        <v>5</v>
      </c>
      <c r="AZ156" s="146">
        <v>2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7</v>
      </c>
      <c r="CB156" s="177">
        <v>1002</v>
      </c>
      <c r="CZ156" s="146">
        <v>0</v>
      </c>
    </row>
    <row r="157" spans="1:57" ht="12.75">
      <c r="A157" s="184"/>
      <c r="B157" s="185" t="s">
        <v>74</v>
      </c>
      <c r="C157" s="186" t="str">
        <f>CONCATENATE(B146," ",C146)</f>
        <v>781 Obklady keramické</v>
      </c>
      <c r="D157" s="187"/>
      <c r="E157" s="188"/>
      <c r="F157" s="189"/>
      <c r="G157" s="190">
        <f>SUM(G146:G156)</f>
        <v>0</v>
      </c>
      <c r="O157" s="170">
        <v>4</v>
      </c>
      <c r="BA157" s="191">
        <f>SUM(BA146:BA156)</f>
        <v>0</v>
      </c>
      <c r="BB157" s="191">
        <f>SUM(BB146:BB156)</f>
        <v>0</v>
      </c>
      <c r="BC157" s="191">
        <f>SUM(BC146:BC156)</f>
        <v>0</v>
      </c>
      <c r="BD157" s="191">
        <f>SUM(BD146:BD156)</f>
        <v>0</v>
      </c>
      <c r="BE157" s="191">
        <f>SUM(BE146:BE156)</f>
        <v>0</v>
      </c>
    </row>
    <row r="158" spans="1:15" ht="12.75">
      <c r="A158" s="163" t="s">
        <v>72</v>
      </c>
      <c r="B158" s="164" t="s">
        <v>286</v>
      </c>
      <c r="C158" s="165" t="s">
        <v>287</v>
      </c>
      <c r="D158" s="166"/>
      <c r="E158" s="167"/>
      <c r="F158" s="167"/>
      <c r="G158" s="168"/>
      <c r="H158" s="169"/>
      <c r="I158" s="169"/>
      <c r="O158" s="170">
        <v>1</v>
      </c>
    </row>
    <row r="159" spans="1:104" ht="22.5">
      <c r="A159" s="171">
        <v>52</v>
      </c>
      <c r="B159" s="172" t="s">
        <v>288</v>
      </c>
      <c r="C159" s="173" t="s">
        <v>289</v>
      </c>
      <c r="D159" s="174" t="s">
        <v>112</v>
      </c>
      <c r="E159" s="175">
        <v>15</v>
      </c>
      <c r="F159" s="175">
        <v>0</v>
      </c>
      <c r="G159" s="176">
        <f>E159*F159</f>
        <v>0</v>
      </c>
      <c r="O159" s="170">
        <v>2</v>
      </c>
      <c r="AA159" s="146">
        <v>1</v>
      </c>
      <c r="AB159" s="146">
        <v>0</v>
      </c>
      <c r="AC159" s="146">
        <v>0</v>
      </c>
      <c r="AZ159" s="146">
        <v>2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7">
        <v>1</v>
      </c>
      <c r="CB159" s="177">
        <v>0</v>
      </c>
      <c r="CZ159" s="146">
        <v>0.00019</v>
      </c>
    </row>
    <row r="160" spans="1:15" ht="12.75">
      <c r="A160" s="178"/>
      <c r="B160" s="180"/>
      <c r="C160" s="224" t="s">
        <v>290</v>
      </c>
      <c r="D160" s="225"/>
      <c r="E160" s="181">
        <v>15</v>
      </c>
      <c r="F160" s="182"/>
      <c r="G160" s="183"/>
      <c r="M160" s="179" t="s">
        <v>290</v>
      </c>
      <c r="O160" s="170"/>
    </row>
    <row r="161" spans="1:57" ht="12.75">
      <c r="A161" s="184"/>
      <c r="B161" s="185" t="s">
        <v>74</v>
      </c>
      <c r="C161" s="186" t="str">
        <f>CONCATENATE(B158," ",C158)</f>
        <v>784 Malby</v>
      </c>
      <c r="D161" s="187"/>
      <c r="E161" s="188"/>
      <c r="F161" s="189"/>
      <c r="G161" s="190">
        <f>SUM(G158:G160)</f>
        <v>0</v>
      </c>
      <c r="O161" s="170">
        <v>4</v>
      </c>
      <c r="BA161" s="191">
        <f>SUM(BA158:BA160)</f>
        <v>0</v>
      </c>
      <c r="BB161" s="191">
        <f>SUM(BB158:BB160)</f>
        <v>0</v>
      </c>
      <c r="BC161" s="191">
        <f>SUM(BC158:BC160)</f>
        <v>0</v>
      </c>
      <c r="BD161" s="191">
        <f>SUM(BD158:BD160)</f>
        <v>0</v>
      </c>
      <c r="BE161" s="191">
        <f>SUM(BE158:BE160)</f>
        <v>0</v>
      </c>
    </row>
    <row r="162" spans="1:15" ht="12.75">
      <c r="A162" s="163" t="s">
        <v>72</v>
      </c>
      <c r="B162" s="164" t="s">
        <v>291</v>
      </c>
      <c r="C162" s="165" t="s">
        <v>292</v>
      </c>
      <c r="D162" s="166"/>
      <c r="E162" s="167"/>
      <c r="F162" s="167"/>
      <c r="G162" s="168"/>
      <c r="H162" s="169"/>
      <c r="I162" s="169"/>
      <c r="O162" s="170">
        <v>1</v>
      </c>
    </row>
    <row r="163" spans="1:104" ht="12.75">
      <c r="A163" s="171">
        <v>53</v>
      </c>
      <c r="B163" s="172" t="s">
        <v>293</v>
      </c>
      <c r="C163" s="173" t="s">
        <v>294</v>
      </c>
      <c r="D163" s="174" t="s">
        <v>98</v>
      </c>
      <c r="E163" s="175">
        <v>3.1914251</v>
      </c>
      <c r="F163" s="175">
        <v>0</v>
      </c>
      <c r="G163" s="176">
        <f aca="true" t="shared" si="0" ref="G163:G169">E163*F163</f>
        <v>0</v>
      </c>
      <c r="O163" s="170">
        <v>2</v>
      </c>
      <c r="AA163" s="146">
        <v>8</v>
      </c>
      <c r="AB163" s="146">
        <v>0</v>
      </c>
      <c r="AC163" s="146">
        <v>3</v>
      </c>
      <c r="AZ163" s="146">
        <v>1</v>
      </c>
      <c r="BA163" s="146">
        <f aca="true" t="shared" si="1" ref="BA163:BA169">IF(AZ163=1,G163,0)</f>
        <v>0</v>
      </c>
      <c r="BB163" s="146">
        <f aca="true" t="shared" si="2" ref="BB163:BB169">IF(AZ163=2,G163,0)</f>
        <v>0</v>
      </c>
      <c r="BC163" s="146">
        <f aca="true" t="shared" si="3" ref="BC163:BC169">IF(AZ163=3,G163,0)</f>
        <v>0</v>
      </c>
      <c r="BD163" s="146">
        <f aca="true" t="shared" si="4" ref="BD163:BD169">IF(AZ163=4,G163,0)</f>
        <v>0</v>
      </c>
      <c r="BE163" s="146">
        <f aca="true" t="shared" si="5" ref="BE163:BE169">IF(AZ163=5,G163,0)</f>
        <v>0</v>
      </c>
      <c r="CA163" s="177">
        <v>8</v>
      </c>
      <c r="CB163" s="177">
        <v>0</v>
      </c>
      <c r="CZ163" s="146">
        <v>0</v>
      </c>
    </row>
    <row r="164" spans="1:104" ht="12.75">
      <c r="A164" s="171">
        <v>54</v>
      </c>
      <c r="B164" s="172" t="s">
        <v>295</v>
      </c>
      <c r="C164" s="173" t="s">
        <v>296</v>
      </c>
      <c r="D164" s="174" t="s">
        <v>98</v>
      </c>
      <c r="E164" s="175">
        <v>3.1914251</v>
      </c>
      <c r="F164" s="175">
        <v>0</v>
      </c>
      <c r="G164" s="176">
        <f t="shared" si="0"/>
        <v>0</v>
      </c>
      <c r="O164" s="170">
        <v>2</v>
      </c>
      <c r="AA164" s="146">
        <v>8</v>
      </c>
      <c r="AB164" s="146">
        <v>0</v>
      </c>
      <c r="AC164" s="146">
        <v>3</v>
      </c>
      <c r="AZ164" s="146">
        <v>1</v>
      </c>
      <c r="BA164" s="146">
        <f t="shared" si="1"/>
        <v>0</v>
      </c>
      <c r="BB164" s="146">
        <f t="shared" si="2"/>
        <v>0</v>
      </c>
      <c r="BC164" s="146">
        <f t="shared" si="3"/>
        <v>0</v>
      </c>
      <c r="BD164" s="146">
        <f t="shared" si="4"/>
        <v>0</v>
      </c>
      <c r="BE164" s="146">
        <f t="shared" si="5"/>
        <v>0</v>
      </c>
      <c r="CA164" s="177">
        <v>8</v>
      </c>
      <c r="CB164" s="177">
        <v>0</v>
      </c>
      <c r="CZ164" s="146">
        <v>0</v>
      </c>
    </row>
    <row r="165" spans="1:104" ht="12.75">
      <c r="A165" s="171">
        <v>55</v>
      </c>
      <c r="B165" s="172" t="s">
        <v>297</v>
      </c>
      <c r="C165" s="173" t="s">
        <v>298</v>
      </c>
      <c r="D165" s="174" t="s">
        <v>98</v>
      </c>
      <c r="E165" s="175">
        <v>3.1914251</v>
      </c>
      <c r="F165" s="175">
        <v>0</v>
      </c>
      <c r="G165" s="176">
        <f t="shared" si="0"/>
        <v>0</v>
      </c>
      <c r="O165" s="170">
        <v>2</v>
      </c>
      <c r="AA165" s="146">
        <v>8</v>
      </c>
      <c r="AB165" s="146">
        <v>0</v>
      </c>
      <c r="AC165" s="146">
        <v>3</v>
      </c>
      <c r="AZ165" s="146">
        <v>1</v>
      </c>
      <c r="BA165" s="146">
        <f t="shared" si="1"/>
        <v>0</v>
      </c>
      <c r="BB165" s="146">
        <f t="shared" si="2"/>
        <v>0</v>
      </c>
      <c r="BC165" s="146">
        <f t="shared" si="3"/>
        <v>0</v>
      </c>
      <c r="BD165" s="146">
        <f t="shared" si="4"/>
        <v>0</v>
      </c>
      <c r="BE165" s="146">
        <f t="shared" si="5"/>
        <v>0</v>
      </c>
      <c r="CA165" s="177">
        <v>8</v>
      </c>
      <c r="CB165" s="177">
        <v>0</v>
      </c>
      <c r="CZ165" s="146">
        <v>0</v>
      </c>
    </row>
    <row r="166" spans="1:104" ht="12.75">
      <c r="A166" s="171">
        <v>56</v>
      </c>
      <c r="B166" s="172" t="s">
        <v>299</v>
      </c>
      <c r="C166" s="173" t="s">
        <v>300</v>
      </c>
      <c r="D166" s="174" t="s">
        <v>98</v>
      </c>
      <c r="E166" s="175">
        <v>44.6799514</v>
      </c>
      <c r="F166" s="175">
        <v>0</v>
      </c>
      <c r="G166" s="176">
        <f t="shared" si="0"/>
        <v>0</v>
      </c>
      <c r="O166" s="170">
        <v>2</v>
      </c>
      <c r="AA166" s="146">
        <v>8</v>
      </c>
      <c r="AB166" s="146">
        <v>0</v>
      </c>
      <c r="AC166" s="146">
        <v>3</v>
      </c>
      <c r="AZ166" s="146">
        <v>1</v>
      </c>
      <c r="BA166" s="146">
        <f t="shared" si="1"/>
        <v>0</v>
      </c>
      <c r="BB166" s="146">
        <f t="shared" si="2"/>
        <v>0</v>
      </c>
      <c r="BC166" s="146">
        <f t="shared" si="3"/>
        <v>0</v>
      </c>
      <c r="BD166" s="146">
        <f t="shared" si="4"/>
        <v>0</v>
      </c>
      <c r="BE166" s="146">
        <f t="shared" si="5"/>
        <v>0</v>
      </c>
      <c r="CA166" s="177">
        <v>8</v>
      </c>
      <c r="CB166" s="177">
        <v>0</v>
      </c>
      <c r="CZ166" s="146">
        <v>0</v>
      </c>
    </row>
    <row r="167" spans="1:104" ht="12.75">
      <c r="A167" s="171">
        <v>57</v>
      </c>
      <c r="B167" s="172" t="s">
        <v>301</v>
      </c>
      <c r="C167" s="173" t="s">
        <v>302</v>
      </c>
      <c r="D167" s="174" t="s">
        <v>98</v>
      </c>
      <c r="E167" s="175">
        <v>3.1914251</v>
      </c>
      <c r="F167" s="175">
        <v>0</v>
      </c>
      <c r="G167" s="176">
        <f t="shared" si="0"/>
        <v>0</v>
      </c>
      <c r="O167" s="170">
        <v>2</v>
      </c>
      <c r="AA167" s="146">
        <v>8</v>
      </c>
      <c r="AB167" s="146">
        <v>0</v>
      </c>
      <c r="AC167" s="146">
        <v>3</v>
      </c>
      <c r="AZ167" s="146">
        <v>1</v>
      </c>
      <c r="BA167" s="146">
        <f t="shared" si="1"/>
        <v>0</v>
      </c>
      <c r="BB167" s="146">
        <f t="shared" si="2"/>
        <v>0</v>
      </c>
      <c r="BC167" s="146">
        <f t="shared" si="3"/>
        <v>0</v>
      </c>
      <c r="BD167" s="146">
        <f t="shared" si="4"/>
        <v>0</v>
      </c>
      <c r="BE167" s="146">
        <f t="shared" si="5"/>
        <v>0</v>
      </c>
      <c r="CA167" s="177">
        <v>8</v>
      </c>
      <c r="CB167" s="177">
        <v>0</v>
      </c>
      <c r="CZ167" s="146">
        <v>0</v>
      </c>
    </row>
    <row r="168" spans="1:104" ht="12.75">
      <c r="A168" s="171">
        <v>58</v>
      </c>
      <c r="B168" s="172" t="s">
        <v>303</v>
      </c>
      <c r="C168" s="173" t="s">
        <v>304</v>
      </c>
      <c r="D168" s="174" t="s">
        <v>98</v>
      </c>
      <c r="E168" s="175">
        <v>3.1914251</v>
      </c>
      <c r="F168" s="175">
        <v>0</v>
      </c>
      <c r="G168" s="176">
        <f t="shared" si="0"/>
        <v>0</v>
      </c>
      <c r="O168" s="170">
        <v>2</v>
      </c>
      <c r="AA168" s="146">
        <v>8</v>
      </c>
      <c r="AB168" s="146">
        <v>1</v>
      </c>
      <c r="AC168" s="146">
        <v>3</v>
      </c>
      <c r="AZ168" s="146">
        <v>1</v>
      </c>
      <c r="BA168" s="146">
        <f t="shared" si="1"/>
        <v>0</v>
      </c>
      <c r="BB168" s="146">
        <f t="shared" si="2"/>
        <v>0</v>
      </c>
      <c r="BC168" s="146">
        <f t="shared" si="3"/>
        <v>0</v>
      </c>
      <c r="BD168" s="146">
        <f t="shared" si="4"/>
        <v>0</v>
      </c>
      <c r="BE168" s="146">
        <f t="shared" si="5"/>
        <v>0</v>
      </c>
      <c r="CA168" s="177">
        <v>8</v>
      </c>
      <c r="CB168" s="177">
        <v>1</v>
      </c>
      <c r="CZ168" s="146">
        <v>0</v>
      </c>
    </row>
    <row r="169" spans="1:104" ht="12.75">
      <c r="A169" s="171">
        <v>59</v>
      </c>
      <c r="B169" s="172" t="s">
        <v>305</v>
      </c>
      <c r="C169" s="173" t="s">
        <v>306</v>
      </c>
      <c r="D169" s="174" t="s">
        <v>98</v>
      </c>
      <c r="E169" s="175">
        <v>3.1914251</v>
      </c>
      <c r="F169" s="175">
        <v>0</v>
      </c>
      <c r="G169" s="176">
        <f t="shared" si="0"/>
        <v>0</v>
      </c>
      <c r="O169" s="170">
        <v>2</v>
      </c>
      <c r="AA169" s="146">
        <v>8</v>
      </c>
      <c r="AB169" s="146">
        <v>0</v>
      </c>
      <c r="AC169" s="146">
        <v>3</v>
      </c>
      <c r="AZ169" s="146">
        <v>1</v>
      </c>
      <c r="BA169" s="146">
        <f t="shared" si="1"/>
        <v>0</v>
      </c>
      <c r="BB169" s="146">
        <f t="shared" si="2"/>
        <v>0</v>
      </c>
      <c r="BC169" s="146">
        <f t="shared" si="3"/>
        <v>0</v>
      </c>
      <c r="BD169" s="146">
        <f t="shared" si="4"/>
        <v>0</v>
      </c>
      <c r="BE169" s="146">
        <f t="shared" si="5"/>
        <v>0</v>
      </c>
      <c r="CA169" s="177">
        <v>8</v>
      </c>
      <c r="CB169" s="177">
        <v>0</v>
      </c>
      <c r="CZ169" s="146">
        <v>0</v>
      </c>
    </row>
    <row r="170" spans="1:57" ht="12.75">
      <c r="A170" s="184"/>
      <c r="B170" s="185" t="s">
        <v>74</v>
      </c>
      <c r="C170" s="186" t="str">
        <f>CONCATENATE(B162," ",C162)</f>
        <v>D96 Přesuny suti a vybouraných hmot</v>
      </c>
      <c r="D170" s="187"/>
      <c r="E170" s="188"/>
      <c r="F170" s="189"/>
      <c r="G170" s="190">
        <f>SUM(G162:G169)</f>
        <v>0</v>
      </c>
      <c r="O170" s="170">
        <v>4</v>
      </c>
      <c r="BA170" s="191">
        <f>SUM(BA162:BA169)</f>
        <v>0</v>
      </c>
      <c r="BB170" s="191">
        <f>SUM(BB162:BB169)</f>
        <v>0</v>
      </c>
      <c r="BC170" s="191">
        <f>SUM(BC162:BC169)</f>
        <v>0</v>
      </c>
      <c r="BD170" s="191">
        <f>SUM(BD162:BD169)</f>
        <v>0</v>
      </c>
      <c r="BE170" s="191">
        <f>SUM(BE162:BE169)</f>
        <v>0</v>
      </c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ht="12.75">
      <c r="E183" s="146"/>
    </row>
    <row r="184" ht="12.75">
      <c r="E184" s="146"/>
    </row>
    <row r="185" ht="12.75">
      <c r="E185" s="146"/>
    </row>
    <row r="186" ht="12.75">
      <c r="E186" s="146"/>
    </row>
    <row r="187" ht="12.75">
      <c r="E187" s="146"/>
    </row>
    <row r="188" ht="12.75">
      <c r="E188" s="146"/>
    </row>
    <row r="189" ht="12.75">
      <c r="E189" s="146"/>
    </row>
    <row r="190" ht="12.75">
      <c r="E190" s="146"/>
    </row>
    <row r="191" ht="12.75">
      <c r="E191" s="146"/>
    </row>
    <row r="192" ht="12.75">
      <c r="E192" s="146"/>
    </row>
    <row r="193" ht="12.75">
      <c r="E193" s="146"/>
    </row>
    <row r="194" spans="1:7" ht="12.75">
      <c r="A194" s="192"/>
      <c r="B194" s="192"/>
      <c r="C194" s="192"/>
      <c r="D194" s="192"/>
      <c r="E194" s="192"/>
      <c r="F194" s="192"/>
      <c r="G194" s="192"/>
    </row>
    <row r="195" spans="1:7" ht="12.75">
      <c r="A195" s="192"/>
      <c r="B195" s="192"/>
      <c r="C195" s="192"/>
      <c r="D195" s="192"/>
      <c r="E195" s="192"/>
      <c r="F195" s="192"/>
      <c r="G195" s="192"/>
    </row>
    <row r="196" spans="1:7" ht="12.75">
      <c r="A196" s="192"/>
      <c r="B196" s="192"/>
      <c r="C196" s="192"/>
      <c r="D196" s="192"/>
      <c r="E196" s="192"/>
      <c r="F196" s="192"/>
      <c r="G196" s="192"/>
    </row>
    <row r="197" spans="1:7" ht="12.75">
      <c r="A197" s="192"/>
      <c r="B197" s="192"/>
      <c r="C197" s="192"/>
      <c r="D197" s="192"/>
      <c r="E197" s="192"/>
      <c r="F197" s="192"/>
      <c r="G197" s="192"/>
    </row>
    <row r="198" ht="12.75">
      <c r="E198" s="146"/>
    </row>
    <row r="199" ht="12.75">
      <c r="E199" s="146"/>
    </row>
    <row r="200" ht="12.75">
      <c r="E200" s="146"/>
    </row>
    <row r="201" ht="12.75">
      <c r="E201" s="146"/>
    </row>
    <row r="202" ht="12.75">
      <c r="E202" s="146"/>
    </row>
    <row r="203" ht="12.75">
      <c r="E203" s="146"/>
    </row>
    <row r="204" ht="12.75">
      <c r="E204" s="146"/>
    </row>
    <row r="205" ht="12.75">
      <c r="E205" s="146"/>
    </row>
    <row r="206" ht="12.75">
      <c r="E206" s="146"/>
    </row>
    <row r="207" ht="12.75">
      <c r="E207" s="146"/>
    </row>
    <row r="208" ht="12.75">
      <c r="E208" s="146"/>
    </row>
    <row r="209" ht="12.75">
      <c r="E209" s="146"/>
    </row>
    <row r="210" ht="12.75">
      <c r="E210" s="146"/>
    </row>
    <row r="211" ht="12.75">
      <c r="E211" s="146"/>
    </row>
    <row r="212" ht="12.75">
      <c r="E212" s="146"/>
    </row>
    <row r="213" ht="12.75">
      <c r="E213" s="146"/>
    </row>
    <row r="214" ht="12.75">
      <c r="E214" s="146"/>
    </row>
    <row r="215" ht="12.75">
      <c r="E215" s="146"/>
    </row>
    <row r="216" ht="12.75">
      <c r="E216" s="146"/>
    </row>
    <row r="217" ht="12.75">
      <c r="E217" s="146"/>
    </row>
    <row r="218" ht="12.75">
      <c r="E218" s="146"/>
    </row>
    <row r="219" ht="12.75">
      <c r="E219" s="146"/>
    </row>
    <row r="220" ht="12.75">
      <c r="E220" s="146"/>
    </row>
    <row r="221" ht="12.75">
      <c r="E221" s="146"/>
    </row>
    <row r="222" ht="12.75">
      <c r="E222" s="146"/>
    </row>
    <row r="223" ht="12.75">
      <c r="E223" s="146"/>
    </row>
    <row r="224" ht="12.75">
      <c r="E224" s="146"/>
    </row>
    <row r="225" ht="12.75">
      <c r="E225" s="146"/>
    </row>
    <row r="226" ht="12.75">
      <c r="E226" s="146"/>
    </row>
    <row r="227" ht="12.75">
      <c r="E227" s="146"/>
    </row>
    <row r="228" ht="12.75">
      <c r="E228" s="146"/>
    </row>
    <row r="229" spans="1:2" ht="12.75">
      <c r="A229" s="193"/>
      <c r="B229" s="193"/>
    </row>
    <row r="230" spans="1:7" ht="12.75">
      <c r="A230" s="192"/>
      <c r="B230" s="192"/>
      <c r="C230" s="195"/>
      <c r="D230" s="195"/>
      <c r="E230" s="196"/>
      <c r="F230" s="195"/>
      <c r="G230" s="197"/>
    </row>
    <row r="231" spans="1:7" ht="12.75">
      <c r="A231" s="198"/>
      <c r="B231" s="198"/>
      <c r="C231" s="192"/>
      <c r="D231" s="192"/>
      <c r="E231" s="199"/>
      <c r="F231" s="192"/>
      <c r="G231" s="192"/>
    </row>
    <row r="232" spans="1:7" ht="12.75">
      <c r="A232" s="192"/>
      <c r="B232" s="192"/>
      <c r="C232" s="192"/>
      <c r="D232" s="192"/>
      <c r="E232" s="199"/>
      <c r="F232" s="192"/>
      <c r="G232" s="192"/>
    </row>
    <row r="233" spans="1:7" ht="12.75">
      <c r="A233" s="192"/>
      <c r="B233" s="192"/>
      <c r="C233" s="192"/>
      <c r="D233" s="192"/>
      <c r="E233" s="199"/>
      <c r="F233" s="192"/>
      <c r="G233" s="192"/>
    </row>
    <row r="234" spans="1:7" ht="12.75">
      <c r="A234" s="192"/>
      <c r="B234" s="192"/>
      <c r="C234" s="192"/>
      <c r="D234" s="192"/>
      <c r="E234" s="199"/>
      <c r="F234" s="192"/>
      <c r="G234" s="192"/>
    </row>
    <row r="235" spans="1:7" ht="12.75">
      <c r="A235" s="192"/>
      <c r="B235" s="192"/>
      <c r="C235" s="192"/>
      <c r="D235" s="192"/>
      <c r="E235" s="199"/>
      <c r="F235" s="192"/>
      <c r="G235" s="192"/>
    </row>
    <row r="236" spans="1:7" ht="12.75">
      <c r="A236" s="192"/>
      <c r="B236" s="192"/>
      <c r="C236" s="192"/>
      <c r="D236" s="192"/>
      <c r="E236" s="199"/>
      <c r="F236" s="192"/>
      <c r="G236" s="192"/>
    </row>
    <row r="237" spans="1:7" ht="12.75">
      <c r="A237" s="192"/>
      <c r="B237" s="192"/>
      <c r="C237" s="192"/>
      <c r="D237" s="192"/>
      <c r="E237" s="199"/>
      <c r="F237" s="192"/>
      <c r="G237" s="192"/>
    </row>
    <row r="238" spans="1:7" ht="12.75">
      <c r="A238" s="192"/>
      <c r="B238" s="192"/>
      <c r="C238" s="192"/>
      <c r="D238" s="192"/>
      <c r="E238" s="199"/>
      <c r="F238" s="192"/>
      <c r="G238" s="192"/>
    </row>
    <row r="239" spans="1:7" ht="12.75">
      <c r="A239" s="192"/>
      <c r="B239" s="192"/>
      <c r="C239" s="192"/>
      <c r="D239" s="192"/>
      <c r="E239" s="199"/>
      <c r="F239" s="192"/>
      <c r="G239" s="192"/>
    </row>
    <row r="240" spans="1:7" ht="12.75">
      <c r="A240" s="192"/>
      <c r="B240" s="192"/>
      <c r="C240" s="192"/>
      <c r="D240" s="192"/>
      <c r="E240" s="199"/>
      <c r="F240" s="192"/>
      <c r="G240" s="192"/>
    </row>
    <row r="241" spans="1:7" ht="12.75">
      <c r="A241" s="192"/>
      <c r="B241" s="192"/>
      <c r="C241" s="192"/>
      <c r="D241" s="192"/>
      <c r="E241" s="199"/>
      <c r="F241" s="192"/>
      <c r="G241" s="192"/>
    </row>
    <row r="242" spans="1:7" ht="12.75">
      <c r="A242" s="192"/>
      <c r="B242" s="192"/>
      <c r="C242" s="192"/>
      <c r="D242" s="192"/>
      <c r="E242" s="199"/>
      <c r="F242" s="192"/>
      <c r="G242" s="192"/>
    </row>
    <row r="243" spans="1:7" ht="12.75">
      <c r="A243" s="192"/>
      <c r="B243" s="192"/>
      <c r="C243" s="192"/>
      <c r="D243" s="192"/>
      <c r="E243" s="199"/>
      <c r="F243" s="192"/>
      <c r="G243" s="192"/>
    </row>
  </sheetData>
  <mergeCells count="81">
    <mergeCell ref="A1:G1"/>
    <mergeCell ref="A3:B3"/>
    <mergeCell ref="A4:B4"/>
    <mergeCell ref="E4:G4"/>
    <mergeCell ref="C29:D29"/>
    <mergeCell ref="C30:D30"/>
    <mergeCell ref="C31:D31"/>
    <mergeCell ref="C12:D12"/>
    <mergeCell ref="C14:D14"/>
    <mergeCell ref="C16:D16"/>
    <mergeCell ref="C18:D18"/>
    <mergeCell ref="C22:D22"/>
    <mergeCell ref="C24:D24"/>
    <mergeCell ref="C25:D25"/>
    <mergeCell ref="C26:D26"/>
    <mergeCell ref="C27:D27"/>
    <mergeCell ref="C52:D52"/>
    <mergeCell ref="C53:D53"/>
    <mergeCell ref="C55:D55"/>
    <mergeCell ref="C32:D32"/>
    <mergeCell ref="C33:D33"/>
    <mergeCell ref="C45:D45"/>
    <mergeCell ref="C46:D46"/>
    <mergeCell ref="C47:D47"/>
    <mergeCell ref="C49:D49"/>
    <mergeCell ref="C51:D51"/>
    <mergeCell ref="C56:D56"/>
    <mergeCell ref="C58:D58"/>
    <mergeCell ref="C59:D59"/>
    <mergeCell ref="C61:D61"/>
    <mergeCell ref="C63:D63"/>
    <mergeCell ref="C74:D74"/>
    <mergeCell ref="C75:D75"/>
    <mergeCell ref="C76:D76"/>
    <mergeCell ref="C77:D77"/>
    <mergeCell ref="C78:D78"/>
    <mergeCell ref="C91:D91"/>
    <mergeCell ref="C79:D79"/>
    <mergeCell ref="C80:D80"/>
    <mergeCell ref="C81:D81"/>
    <mergeCell ref="C83:D83"/>
    <mergeCell ref="C84:D84"/>
    <mergeCell ref="C85:D85"/>
    <mergeCell ref="C86:D86"/>
    <mergeCell ref="C87:D87"/>
    <mergeCell ref="C88:D88"/>
    <mergeCell ref="C89:D89"/>
    <mergeCell ref="C90:D90"/>
    <mergeCell ref="C120:D120"/>
    <mergeCell ref="C96:D96"/>
    <mergeCell ref="C97:D97"/>
    <mergeCell ref="C99:D99"/>
    <mergeCell ref="C100:D100"/>
    <mergeCell ref="C102:D102"/>
    <mergeCell ref="C104:D104"/>
    <mergeCell ref="C106:D106"/>
    <mergeCell ref="C108:D108"/>
    <mergeCell ref="C110:D110"/>
    <mergeCell ref="C112:D112"/>
    <mergeCell ref="C114:D114"/>
    <mergeCell ref="C116:D116"/>
    <mergeCell ref="C118:D118"/>
    <mergeCell ref="C144:D144"/>
    <mergeCell ref="C121:D121"/>
    <mergeCell ref="C123:D123"/>
    <mergeCell ref="C124:D124"/>
    <mergeCell ref="C126:D126"/>
    <mergeCell ref="C128:D128"/>
    <mergeCell ref="C130:D130"/>
    <mergeCell ref="C132:D132"/>
    <mergeCell ref="C134:D134"/>
    <mergeCell ref="C136:D136"/>
    <mergeCell ref="C138:D138"/>
    <mergeCell ref="C143:D143"/>
    <mergeCell ref="C160:D160"/>
    <mergeCell ref="C148:D148"/>
    <mergeCell ref="C150:D150"/>
    <mergeCell ref="C151:D151"/>
    <mergeCell ref="C153:D153"/>
    <mergeCell ref="C154:D154"/>
    <mergeCell ref="C155:D15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romca</dc:creator>
  <cp:keywords/>
  <dc:description/>
  <cp:lastModifiedBy>Radomír Marvan</cp:lastModifiedBy>
  <dcterms:created xsi:type="dcterms:W3CDTF">2015-12-08T10:11:14Z</dcterms:created>
  <dcterms:modified xsi:type="dcterms:W3CDTF">2015-12-08T13:12:35Z</dcterms:modified>
  <cp:category/>
  <cp:version/>
  <cp:contentType/>
  <cp:contentStatus/>
</cp:coreProperties>
</file>