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data\users\hana.novotna\Dokumenty\PRACOVNÍ\TAJEMNÍK\Výroba a dodávka 1kusu prodejních stánků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Pol'!$A$1:$Y$46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G42" i="1"/>
  <c r="F42" i="1"/>
  <c r="G41" i="1"/>
  <c r="F41" i="1"/>
  <c r="G39" i="1"/>
  <c r="F39" i="1"/>
  <c r="G40" i="12"/>
  <c r="BA19" i="12"/>
  <c r="BA17" i="12"/>
  <c r="BA16" i="12"/>
  <c r="BA14" i="12"/>
  <c r="BA13" i="12"/>
  <c r="BA11" i="12"/>
  <c r="G8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AE40" i="12"/>
  <c r="AF40" i="12"/>
  <c r="I20" i="1"/>
  <c r="I19" i="1"/>
  <c r="I18" i="1"/>
  <c r="I17" i="1"/>
  <c r="I16" i="1"/>
  <c r="I54" i="1"/>
  <c r="J53" i="1"/>
  <c r="J54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H43" i="1" s="1"/>
  <c r="G26" i="1" l="1"/>
  <c r="A26" i="1"/>
  <c r="A23" i="1"/>
  <c r="G28" i="1"/>
  <c r="I39" i="1"/>
  <c r="I43" i="1" s="1"/>
  <c r="I21" i="1"/>
  <c r="J28" i="1"/>
  <c r="J26" i="1"/>
  <c r="G38" i="1"/>
  <c r="F38" i="1"/>
  <c r="J23" i="1"/>
  <c r="J24" i="1"/>
  <c r="J25" i="1"/>
  <c r="J27" i="1"/>
  <c r="E24" i="1"/>
  <c r="E26" i="1"/>
  <c r="A24" i="1" l="1"/>
  <c r="G24" i="1"/>
  <c r="A27" i="1" s="1"/>
  <c r="J39" i="1"/>
  <c r="J43" i="1" s="1"/>
  <c r="J42" i="1"/>
  <c r="J41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Hana Novotná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<sst xmlns="http://schemas.openxmlformats.org/spreadsheetml/2006/main" count="216" uniqueCount="145">
  <si>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</si>
  <si>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</si>
  <si>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</si>
  <si>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</si>
  <si>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</si>
  <si>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</si>
  <si>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</si>
  <si>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</si>
  <si>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</si>
  <si>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</si>
  <si>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</si>
  <si>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</si>
  <si>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</si>
  <si>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</si>
  <si>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</si>
  <si>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</si>
  <si>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</si>
  <si>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</si>
  <si>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</si>
  <si>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</si>
  <si>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</si>
  <si>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</si>
  <si>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</si>
  <si>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</si>
  <si>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</si>
  <si>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</si>
  <si>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</si>
  <si>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</si>
  <si>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</si>
  <si>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</si>
  <si>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</si>
  <si>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</si>
  <si>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</si>
  <si>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</si>
  <si>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</si>
  <si>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</si>
  <si>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</si>
  <si>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</si>
  <si>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</si>
  <si>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</si>
  <si>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</si>
  <si>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</si>
  <si>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</si>
  <si>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</si>
  <si>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Dřevěné prodejní stánky</t>
  </si>
  <si>
    <t>01</t>
  </si>
  <si>
    <t>Výroba a dodávka prodejních stánků</t>
  </si>
  <si>
    <t>Objekt:</t>
  </si>
  <si>
    <t>Rozpočet:</t>
  </si>
  <si>
    <t>00011E_2</t>
  </si>
  <si>
    <t>Statutární město Brno - MČ Brno-střed</t>
  </si>
  <si>
    <t>Dominikánská 2</t>
  </si>
  <si>
    <t>Brno</t>
  </si>
  <si>
    <t>60169</t>
  </si>
  <si>
    <t>44992785</t>
  </si>
  <si>
    <t>CZ44992785</t>
  </si>
  <si>
    <t>Stavba</t>
  </si>
  <si>
    <t>Stavební objekt</t>
  </si>
  <si>
    <t>Celkem za stavbu</t>
  </si>
  <si>
    <t>CZK</t>
  </si>
  <si>
    <t>#POPS</t>
  </si>
  <si>
    <t>Popis stavby: 00011E_2 - Výroba a dodávka prodejních stánků</t>
  </si>
  <si>
    <t>#POPO</t>
  </si>
  <si>
    <t>Popis objektu: 01 - Výroba a dodávka prodejních stánků</t>
  </si>
  <si>
    <t>#POPR</t>
  </si>
  <si>
    <t>Popis rozpočtu: 1 - Dřevěné prodejní stánky</t>
  </si>
  <si>
    <t>Rekapitulace dílů</t>
  </si>
  <si>
    <t>Typ dílu</t>
  </si>
  <si>
    <t>763</t>
  </si>
  <si>
    <t>Dřevostavby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</si>
  <si>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</si>
  <si>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</si>
  <si>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</si>
  <si>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</si>
  <si>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</si>
  <si>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</si>
  <si>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</si>
  <si>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</si>
  <si>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</si>
  <si>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</si>
  <si>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</si>
  <si>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</si>
  <si>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</si>
  <si>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</si>
  <si>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</si>
  <si>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</si>
  <si>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</si>
  <si>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</si>
  <si>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</si>
  <si>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</si>
  <si>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</si>
  <si>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</si>
  <si>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</si>
  <si>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</si>
  <si>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</si>
  <si>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</si>
  <si>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</si>
  <si>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</si>
  <si>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</si>
  <si>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</si>
  <si>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</si>
  <si>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763R01</t>
  </si>
  <si>
    <t>Prodejní dřevěný stánek 250 x 200 cm - kompletní výroba a dodávka, podrobný popis a provedení dle PD</t>
  </si>
  <si>
    <t>kus</t>
  </si>
  <si>
    <t>Vlastní</t>
  </si>
  <si>
    <t>Indiv</t>
  </si>
  <si>
    <t>Práce</t>
  </si>
  <si>
    <t>Běžná</t>
  </si>
  <si>
    <t>POL1_</t>
  </si>
  <si>
    <t>Základní popis:</t>
  </si>
  <si>
    <t>POP</t>
  </si>
  <si>
    <t>Stánek je skládaného typu, tedy nezbytná mobilita stánku je řešena rozložením na jednotlivé díly a jejich následného transportu. Stánek je vybaven pevnou ocelovou konstrukcí podlahy, která mimo jiné zajišťuje možnost instalace různě vysokých podnoží a tím i schopnost instalace stánku na nerovných a kopcovitých terénech. Prodejní okno stánku je řešeno ocelovým rámem s okenicemi, které ho umožňují variabilně otevřít. Stánek je možné doplnit o venkovní pult, který lze umístit do dvou poloh (výška 90 cm resp. 108 cm) podle typu provozu (obchodník resp. gastro).</t>
  </si>
  <si>
    <t>2. Mobilita, skladovatelnost a instalace:</t>
  </si>
  <si>
    <t>Pro snadnou mobilitu a efektivní skladovatelnost jsou všechny plošné díly stánku bez vyčnívajících částí (vyjma 1 rozměru pantů a kapsy pro podnože), aby nedocházelo k</t>
  </si>
  <si>
    <t>poškozování při transportu či neefektivnímu skladování (díly lze jednoduše opírat o sebe). Při instalaci stánku se používá pouze jeden typ metrického šroubu (M10 x 80), díky čemuž je zajištěná efektivní instalace bez postupného poškozování jednotlivých dílů. Boční díly stánku je možné mezi sebou při instalaci zaměnit a tedy docíl umístění dveří jak na pravou, tak levou stranu.</t>
  </si>
  <si>
    <t>3. Zamykání a zajištění prodejního okna</t>
  </si>
  <si>
    <t>Stánek je vybaven speciálním typem zámku, který jednak nevyčnívá mimo profil dílu, zajišťuje v rámci možností bezpečné a pevné uzamčení dveří visacím zámkem a zároveň</t>
  </si>
  <si>
    <t>plní funkci aretace dveří z vnitřní strany stánku.  Přední okna resp. okenice jsou osazené 6ti pružinovými zástrčemi, díky kterým lze velmi pohodně uzavřít a zajistit předního okna mimo provoz stánku. Pro aretaci okenic proti samovolnému pohybu při provozu lze využít aretační háčky instalované na bočních stěnách stánku.</t>
  </si>
  <si>
    <t/>
  </si>
  <si>
    <t>Položka obsahuje veškeré náklady na výrobu, montáž, úpravy a materiál pro kompletní provedení a dodávku prodejního stánku.</t>
  </si>
  <si>
    <t>Dřevěný prodejní stánek dle specifikace v PD : 1</t>
  </si>
  <si>
    <t>VV</t>
  </si>
  <si>
    <t xml:space="preserve">Konfgurace dílů na 1 stánek : </t>
  </si>
  <si>
    <t xml:space="preserve">Podlaha = 1kus : </t>
  </si>
  <si>
    <t xml:space="preserve">Boční díl s dveřmi se zámkem = 1kus : </t>
  </si>
  <si>
    <t xml:space="preserve">Boční díl bez dveří = 1kus : </t>
  </si>
  <si>
    <t xml:space="preserve">Zadní díl = 1kus : </t>
  </si>
  <si>
    <t xml:space="preserve">Přední díl = 1kus : </t>
  </si>
  <si>
    <t xml:space="preserve">Střešní díl = 2kusy : </t>
  </si>
  <si>
    <t xml:space="preserve">Střešní trámek = 1kus : </t>
  </si>
  <si>
    <t xml:space="preserve">Vnitřní stůl = 1kus : </t>
  </si>
  <si>
    <t xml:space="preserve">Šroub M10x80 + podložka = 22kusů : </t>
  </si>
  <si>
    <t xml:space="preserve">Aretační háček na okenice = 2kusy : </t>
  </si>
  <si>
    <t xml:space="preserve">Podnože z jeklu 35x35x2mm vč.šroubů pro kalibraci podnože - viz PD : </t>
  </si>
  <si>
    <t xml:space="preserve">Součástí stánku je i dodávka: : </t>
  </si>
  <si>
    <t xml:space="preserve">venkovní pult = 1 kus : </t>
  </si>
  <si>
    <t xml:space="preserve">venkovní zvýšený pult = 1 kus : </t>
  </si>
  <si>
    <t xml:space="preserve">druhý vnitřní stůl = 1 kus : </t>
  </si>
  <si>
    <t>SUM</t>
  </si>
  <si>
    <t>JKSO:</t>
  </si>
  <si>
    <t>JKSO</t>
  </si>
  <si>
    <t xml:space="preserve"> ks    </t>
  </si>
  <si>
    <t>JKSOChar</t>
  </si>
  <si>
    <t>JKSOAkce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</si>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</sst>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18" xfId="0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KSYTyMQvkp7EI7M4FLzv4RwzIQYaLqwhCsp3Hy0624gsncYCQJ81MI+rrizraJQPm/PjvqmN10J7LAZ17G1fJA==" saltValue="Q2hYkrdYkNf/uF4+c7tSs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46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16613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50</v>
      </c>
      <c r="E5" s="91"/>
      <c r="F5" s="91"/>
      <c r="G5" s="91"/>
      <c r="H5" s="18" t="s">
        <v>40</v>
      </c>
      <c r="I5" s="130" t="s">
        <v>54</v>
      </c>
      <c r="J5" s="8"/>
    </row>
    <row r="6" spans="1:15" ht="15.75" customHeight="1" x14ac:dyDescent="0.2">
      <c r="A6" s="2"/>
      <c r="B6" s="28"/>
      <c r="C6" s="55"/>
      <c r="D6" s="110" t="s">
        <v>51</v>
      </c>
      <c r="E6" s="92"/>
      <c r="F6" s="92"/>
      <c r="G6" s="92"/>
      <c r="H6" s="18" t="s">
        <v>34</v>
      </c>
      <c r="I6" s="130" t="s">
        <v>55</v>
      </c>
      <c r="J6" s="8"/>
    </row>
    <row r="7" spans="1:15" ht="15.75" customHeight="1" x14ac:dyDescent="0.2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SUMIF(F53:F53,A16,I53:I53)+SUMIF(F53:F53,"PSU",I53:I53)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SUMIF(F53:F53,A17,I53:I53)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SUMIF(F53:F53,A18,I53:I53)</f>
        <v>0</v>
      </c>
      <c r="J18" s="85"/>
    </row>
    <row r="19" spans="1:10" ht="23.25" customHeight="1" x14ac:dyDescent="0.2">
      <c r="A19" s="198" t="s">
        <v>70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SUMIF(F53:F53,A19,I53:I53)</f>
        <v>0</v>
      </c>
      <c r="J19" s="85"/>
    </row>
    <row r="20" spans="1:10" ht="23.25" customHeight="1" x14ac:dyDescent="0.2">
      <c r="A20" s="198" t="s">
        <v>71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SUMIF(F53:F53,A20,I53:I53)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56</v>
      </c>
      <c r="C39" s="149"/>
      <c r="D39" s="149"/>
      <c r="E39" s="149"/>
      <c r="F39" s="150">
        <f>'01 1 Pol'!AE40</f>
        <v>0</v>
      </c>
      <c r="G39" s="151">
        <f>'01 1 Pol'!AF40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/>
      <c r="C40" s="155" t="s">
        <v>57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'01 1 Pol'!AE40</f>
        <v>0</v>
      </c>
      <c r="G41" s="157">
        <f>'01 1 Pol'!AF40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1 Pol'!AE40</f>
        <v>0</v>
      </c>
      <c r="G42" s="152">
        <f>'01 1 Pol'!AF40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8"/>
      <c r="B43" s="161" t="s">
        <v>58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60</v>
      </c>
      <c r="B45" t="s">
        <v>61</v>
      </c>
    </row>
    <row r="46" spans="1:10" x14ac:dyDescent="0.2">
      <c r="A46" t="s">
        <v>62</v>
      </c>
      <c r="B46" t="s">
        <v>63</v>
      </c>
    </row>
    <row r="47" spans="1:10" x14ac:dyDescent="0.2">
      <c r="A47" t="s">
        <v>64</v>
      </c>
      <c r="B47" t="s">
        <v>65</v>
      </c>
    </row>
    <row r="50" spans="1:10" ht="15.75" x14ac:dyDescent="0.25">
      <c r="B50" s="177" t="s">
        <v>66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67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68</v>
      </c>
      <c r="C53" s="186" t="s">
        <v>69</v>
      </c>
      <c r="D53" s="187"/>
      <c r="E53" s="187"/>
      <c r="F53" s="194" t="s">
        <v>25</v>
      </c>
      <c r="G53" s="195"/>
      <c r="H53" s="195"/>
      <c r="I53" s="195">
        <f>'01 1 Pol'!G8</f>
        <v>0</v>
      </c>
      <c r="J53" s="191" t="str">
        <f>IF(I54=0,"",I53/I54*100)</f>
        <v/>
      </c>
    </row>
    <row r="54" spans="1:10" ht="25.5" customHeight="1" x14ac:dyDescent="0.2">
      <c r="A54" s="181"/>
      <c r="B54" s="188" t="s">
        <v>1</v>
      </c>
      <c r="C54" s="189"/>
      <c r="D54" s="190"/>
      <c r="E54" s="190"/>
      <c r="F54" s="196"/>
      <c r="G54" s="197"/>
      <c r="H54" s="197"/>
      <c r="I54" s="197">
        <f>I53</f>
        <v>0</v>
      </c>
      <c r="J54" s="192" t="str">
        <f>J53</f>
        <v/>
      </c>
    </row>
    <row r="55" spans="1:10" x14ac:dyDescent="0.2">
      <c r="F55" s="137"/>
      <c r="G55" s="137"/>
      <c r="H55" s="137"/>
      <c r="I55" s="137"/>
      <c r="J55" s="193"/>
    </row>
    <row r="56" spans="1:10" x14ac:dyDescent="0.2">
      <c r="F56" s="137"/>
      <c r="G56" s="137"/>
      <c r="H56" s="137"/>
      <c r="I56" s="137"/>
      <c r="J56" s="193"/>
    </row>
    <row r="57" spans="1:10" x14ac:dyDescent="0.2">
      <c r="F57" s="137"/>
      <c r="G57" s="137"/>
      <c r="H57" s="137"/>
      <c r="I57" s="137"/>
      <c r="J57" s="193"/>
    </row>
  </sheetData>
  <sheetProtection algorithmName="SHA-512" hashValue="ZwX39mWYXgHH69d2PjLoEC6LNC4J4auhVsYc713ve6Jien9UQCyaxupWwCro2tuew1yy4qmwWa8FmZQbPt4GbQ==" saltValue="Qc+XXbHER9UfviTzG4yur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3:E53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ZcM4wbL0Srt5LGoO6HaVXP1VyMr1YgeK25QGkLGeKxQ2XFjFMUiIJ21B/yLIF9WgLWo1I/ve1THMkzUYgc1UNw==" saltValue="ounI3rRa4thISAY7rsnHx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7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72</v>
      </c>
      <c r="B1" s="199"/>
      <c r="C1" s="199"/>
      <c r="D1" s="199"/>
      <c r="E1" s="199"/>
      <c r="F1" s="199"/>
      <c r="G1" s="199"/>
      <c r="AG1" t="s">
        <v>73</v>
      </c>
    </row>
    <row r="2" spans="1:60" ht="24.95" customHeight="1" x14ac:dyDescent="0.2">
      <c r="A2" s="200" t="s">
        <v>7</v>
      </c>
      <c r="B2" s="49" t="s">
        <v>49</v>
      </c>
      <c r="C2" s="203" t="s">
        <v>46</v>
      </c>
      <c r="D2" s="201"/>
      <c r="E2" s="201"/>
      <c r="F2" s="201"/>
      <c r="G2" s="202"/>
      <c r="AG2" t="s">
        <v>74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74</v>
      </c>
      <c r="AG3" t="s">
        <v>75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76</v>
      </c>
    </row>
    <row r="5" spans="1:60" x14ac:dyDescent="0.2">
      <c r="D5" s="10"/>
    </row>
    <row r="6" spans="1:60" ht="38.25" x14ac:dyDescent="0.2">
      <c r="A6" s="210" t="s">
        <v>77</v>
      </c>
      <c r="B6" s="212" t="s">
        <v>78</v>
      </c>
      <c r="C6" s="212" t="s">
        <v>79</v>
      </c>
      <c r="D6" s="211" t="s">
        <v>80</v>
      </c>
      <c r="E6" s="210" t="s">
        <v>81</v>
      </c>
      <c r="F6" s="209" t="s">
        <v>82</v>
      </c>
      <c r="G6" s="210" t="s">
        <v>29</v>
      </c>
      <c r="H6" s="213" t="s">
        <v>30</v>
      </c>
      <c r="I6" s="213" t="s">
        <v>83</v>
      </c>
      <c r="J6" s="213" t="s">
        <v>31</v>
      </c>
      <c r="K6" s="213" t="s">
        <v>84</v>
      </c>
      <c r="L6" s="213" t="s">
        <v>85</v>
      </c>
      <c r="M6" s="213" t="s">
        <v>86</v>
      </c>
      <c r="N6" s="213" t="s">
        <v>87</v>
      </c>
      <c r="O6" s="213" t="s">
        <v>88</v>
      </c>
      <c r="P6" s="213" t="s">
        <v>89</v>
      </c>
      <c r="Q6" s="213" t="s">
        <v>90</v>
      </c>
      <c r="R6" s="213" t="s">
        <v>91</v>
      </c>
      <c r="S6" s="213" t="s">
        <v>92</v>
      </c>
      <c r="T6" s="213" t="s">
        <v>93</v>
      </c>
      <c r="U6" s="213" t="s">
        <v>94</v>
      </c>
      <c r="V6" s="213" t="s">
        <v>95</v>
      </c>
      <c r="W6" s="213" t="s">
        <v>96</v>
      </c>
      <c r="X6" s="213" t="s">
        <v>97</v>
      </c>
      <c r="Y6" s="213" t="s">
        <v>98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2" t="s">
        <v>99</v>
      </c>
      <c r="B8" s="233" t="s">
        <v>68</v>
      </c>
      <c r="C8" s="249" t="s">
        <v>69</v>
      </c>
      <c r="D8" s="234"/>
      <c r="E8" s="235"/>
      <c r="F8" s="236"/>
      <c r="G8" s="236">
        <f>SUMIF(AG9:AG38,"&lt;&gt;NOR",G9:G38)</f>
        <v>0</v>
      </c>
      <c r="H8" s="236"/>
      <c r="I8" s="236">
        <f>SUM(I9:I38)</f>
        <v>0</v>
      </c>
      <c r="J8" s="236"/>
      <c r="K8" s="236">
        <f>SUM(K9:K38)</f>
        <v>0</v>
      </c>
      <c r="L8" s="236"/>
      <c r="M8" s="236">
        <f>SUM(M9:M38)</f>
        <v>0</v>
      </c>
      <c r="N8" s="235"/>
      <c r="O8" s="235">
        <f>SUM(O9:O38)</f>
        <v>0</v>
      </c>
      <c r="P8" s="235"/>
      <c r="Q8" s="235">
        <f>SUM(Q9:Q38)</f>
        <v>0</v>
      </c>
      <c r="R8" s="236"/>
      <c r="S8" s="236"/>
      <c r="T8" s="237"/>
      <c r="U8" s="231"/>
      <c r="V8" s="231">
        <f>SUM(V9:V38)</f>
        <v>0.14000000000000001</v>
      </c>
      <c r="W8" s="231"/>
      <c r="X8" s="231"/>
      <c r="Y8" s="231"/>
      <c r="AG8" t="s">
        <v>100</v>
      </c>
    </row>
    <row r="9" spans="1:60" ht="22.5" outlineLevel="1" x14ac:dyDescent="0.2">
      <c r="A9" s="239">
        <v>1</v>
      </c>
      <c r="B9" s="240" t="s">
        <v>101</v>
      </c>
      <c r="C9" s="250" t="s">
        <v>102</v>
      </c>
      <c r="D9" s="241" t="s">
        <v>103</v>
      </c>
      <c r="E9" s="242">
        <v>1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0</v>
      </c>
      <c r="O9" s="242">
        <f>ROUND(E9*N9,2)</f>
        <v>0</v>
      </c>
      <c r="P9" s="242">
        <v>0</v>
      </c>
      <c r="Q9" s="242">
        <f>ROUND(E9*P9,2)</f>
        <v>0</v>
      </c>
      <c r="R9" s="244"/>
      <c r="S9" s="244" t="s">
        <v>104</v>
      </c>
      <c r="T9" s="245" t="s">
        <v>105</v>
      </c>
      <c r="U9" s="225">
        <v>0.13800000000000001</v>
      </c>
      <c r="V9" s="225">
        <f>ROUND(E9*U9,2)</f>
        <v>0.14000000000000001</v>
      </c>
      <c r="W9" s="225"/>
      <c r="X9" s="225" t="s">
        <v>106</v>
      </c>
      <c r="Y9" s="225" t="s">
        <v>107</v>
      </c>
      <c r="Z9" s="214"/>
      <c r="AA9" s="214"/>
      <c r="AB9" s="214"/>
      <c r="AC9" s="214"/>
      <c r="AD9" s="214"/>
      <c r="AE9" s="214"/>
      <c r="AF9" s="214"/>
      <c r="AG9" s="214" t="s">
        <v>108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2"/>
      <c r="B10" s="223"/>
      <c r="C10" s="251" t="s">
        <v>109</v>
      </c>
      <c r="D10" s="246"/>
      <c r="E10" s="246"/>
      <c r="F10" s="246"/>
      <c r="G10" s="246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4"/>
      <c r="AA10" s="214"/>
      <c r="AB10" s="214"/>
      <c r="AC10" s="214"/>
      <c r="AD10" s="214"/>
      <c r="AE10" s="214"/>
      <c r="AF10" s="214"/>
      <c r="AG10" s="214" t="s">
        <v>110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56.25" outlineLevel="3" x14ac:dyDescent="0.2">
      <c r="A11" s="222"/>
      <c r="B11" s="223"/>
      <c r="C11" s="252" t="s">
        <v>111</v>
      </c>
      <c r="D11" s="248"/>
      <c r="E11" s="248"/>
      <c r="F11" s="248"/>
      <c r="G11" s="248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4"/>
      <c r="AA11" s="214"/>
      <c r="AB11" s="214"/>
      <c r="AC11" s="214"/>
      <c r="AD11" s="214"/>
      <c r="AE11" s="214"/>
      <c r="AF11" s="214"/>
      <c r="AG11" s="214" t="s">
        <v>110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47" t="str">
        <f>C11</f>
        <v>Stánek je skládaného typu, tedy nezbytná mobilita stánku je řešena rozložením na jednotlivé díly a jejich následného transportu. Stánek je vybaven pevnou ocelovou konstrukcí podlahy, která mimo jiné zajišťuje možnost instalace různě vysokých podnoží a tím i schopnost instalace stánku na nerovných a kopcovitých terénech. Prodejní okno stánku je řešeno ocelovým rámem s okenicemi, které ho umožňují variabilně otevřít. Stánek je možné doplnit o venkovní pult, který lze umístit do dvou poloh (výška 90 cm resp. 108 cm) podle typu provozu (obchodník resp. gastro).</v>
      </c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2"/>
      <c r="B12" s="223"/>
      <c r="C12" s="252" t="s">
        <v>112</v>
      </c>
      <c r="D12" s="248"/>
      <c r="E12" s="248"/>
      <c r="F12" s="248"/>
      <c r="G12" s="248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4"/>
      <c r="AA12" s="214"/>
      <c r="AB12" s="214"/>
      <c r="AC12" s="214"/>
      <c r="AD12" s="214"/>
      <c r="AE12" s="214"/>
      <c r="AF12" s="214"/>
      <c r="AG12" s="214" t="s">
        <v>110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ht="22.5" outlineLevel="3" x14ac:dyDescent="0.2">
      <c r="A13" s="222"/>
      <c r="B13" s="223"/>
      <c r="C13" s="252" t="s">
        <v>113</v>
      </c>
      <c r="D13" s="248"/>
      <c r="E13" s="248"/>
      <c r="F13" s="248"/>
      <c r="G13" s="248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4"/>
      <c r="AA13" s="214"/>
      <c r="AB13" s="214"/>
      <c r="AC13" s="214"/>
      <c r="AD13" s="214"/>
      <c r="AE13" s="214"/>
      <c r="AF13" s="214"/>
      <c r="AG13" s="214" t="s">
        <v>110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47" t="str">
        <f>C13</f>
        <v>Pro snadnou mobilitu a efektivní skladovatelnost jsou všechny plošné díly stánku bez vyčnívajících částí (vyjma 1 rozměru pantů a kapsy pro podnože), aby nedocházelo k</v>
      </c>
      <c r="BB13" s="214"/>
      <c r="BC13" s="214"/>
      <c r="BD13" s="214"/>
      <c r="BE13" s="214"/>
      <c r="BF13" s="214"/>
      <c r="BG13" s="214"/>
      <c r="BH13" s="214"/>
    </row>
    <row r="14" spans="1:60" ht="33.75" outlineLevel="3" x14ac:dyDescent="0.2">
      <c r="A14" s="222"/>
      <c r="B14" s="223"/>
      <c r="C14" s="252" t="s">
        <v>114</v>
      </c>
      <c r="D14" s="248"/>
      <c r="E14" s="248"/>
      <c r="F14" s="248"/>
      <c r="G14" s="248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4"/>
      <c r="AA14" s="214"/>
      <c r="AB14" s="214"/>
      <c r="AC14" s="214"/>
      <c r="AD14" s="214"/>
      <c r="AE14" s="214"/>
      <c r="AF14" s="214"/>
      <c r="AG14" s="214" t="s">
        <v>110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47" t="str">
        <f>C14</f>
        <v>poškozování při transportu či neefektivnímu skladování (díly lze jednoduše opírat o sebe). Při instalaci stánku se používá pouze jeden typ metrického šroubu (M10 x 80), díky čemuž je zajištěná efektivní instalace bez postupného poškozování jednotlivých dílů. Boční díly stánku je možné mezi sebou při instalaci zaměnit a tedy docíl umístění dveří jak na pravou, tak levou stranu.</v>
      </c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22"/>
      <c r="B15" s="223"/>
      <c r="C15" s="252" t="s">
        <v>115</v>
      </c>
      <c r="D15" s="248"/>
      <c r="E15" s="248"/>
      <c r="F15" s="248"/>
      <c r="G15" s="248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4"/>
      <c r="AA15" s="214"/>
      <c r="AB15" s="214"/>
      <c r="AC15" s="214"/>
      <c r="AD15" s="214"/>
      <c r="AE15" s="214"/>
      <c r="AF15" s="214"/>
      <c r="AG15" s="214" t="s">
        <v>110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ht="22.5" outlineLevel="3" x14ac:dyDescent="0.2">
      <c r="A16" s="222"/>
      <c r="B16" s="223"/>
      <c r="C16" s="252" t="s">
        <v>116</v>
      </c>
      <c r="D16" s="248"/>
      <c r="E16" s="248"/>
      <c r="F16" s="248"/>
      <c r="G16" s="248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4"/>
      <c r="AA16" s="214"/>
      <c r="AB16" s="214"/>
      <c r="AC16" s="214"/>
      <c r="AD16" s="214"/>
      <c r="AE16" s="214"/>
      <c r="AF16" s="214"/>
      <c r="AG16" s="214" t="s">
        <v>110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47" t="str">
        <f>C16</f>
        <v>Stánek je vybaven speciálním typem zámku, který jednak nevyčnívá mimo profil dílu, zajišťuje v rámci možností bezpečné a pevné uzamčení dveří visacím zámkem a zároveň</v>
      </c>
      <c r="BB16" s="214"/>
      <c r="BC16" s="214"/>
      <c r="BD16" s="214"/>
      <c r="BE16" s="214"/>
      <c r="BF16" s="214"/>
      <c r="BG16" s="214"/>
      <c r="BH16" s="214"/>
    </row>
    <row r="17" spans="1:60" ht="33.75" outlineLevel="3" x14ac:dyDescent="0.2">
      <c r="A17" s="222"/>
      <c r="B17" s="223"/>
      <c r="C17" s="252" t="s">
        <v>117</v>
      </c>
      <c r="D17" s="248"/>
      <c r="E17" s="248"/>
      <c r="F17" s="248"/>
      <c r="G17" s="248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4"/>
      <c r="AA17" s="214"/>
      <c r="AB17" s="214"/>
      <c r="AC17" s="214"/>
      <c r="AD17" s="214"/>
      <c r="AE17" s="214"/>
      <c r="AF17" s="214"/>
      <c r="AG17" s="214" t="s">
        <v>110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47" t="str">
        <f>C17</f>
        <v>plní funkci aretace dveří z vnitřní strany stánku.  Přední okna resp. okenice jsou osazené 6ti pružinovými zástrčemi, díky kterým lze velmi pohodně uzavřít a zajistit předního okna mimo provoz stánku. Pro aretaci okenic proti samovolnému pohybu při provozu lze využít aretační háčky instalované na bočních stěnách stánku.</v>
      </c>
      <c r="BB17" s="214"/>
      <c r="BC17" s="214"/>
      <c r="BD17" s="214"/>
      <c r="BE17" s="214"/>
      <c r="BF17" s="214"/>
      <c r="BG17" s="214"/>
      <c r="BH17" s="214"/>
    </row>
    <row r="18" spans="1:60" outlineLevel="3" x14ac:dyDescent="0.2">
      <c r="A18" s="222"/>
      <c r="B18" s="223"/>
      <c r="C18" s="253" t="s">
        <v>118</v>
      </c>
      <c r="D18" s="226"/>
      <c r="E18" s="227"/>
      <c r="F18" s="228"/>
      <c r="G18" s="228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4"/>
      <c r="AA18" s="214"/>
      <c r="AB18" s="214"/>
      <c r="AC18" s="214"/>
      <c r="AD18" s="214"/>
      <c r="AE18" s="214"/>
      <c r="AF18" s="214"/>
      <c r="AG18" s="214" t="s">
        <v>110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22"/>
      <c r="B19" s="223"/>
      <c r="C19" s="252" t="s">
        <v>119</v>
      </c>
      <c r="D19" s="248"/>
      <c r="E19" s="248"/>
      <c r="F19" s="248"/>
      <c r="G19" s="248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4"/>
      <c r="AA19" s="214"/>
      <c r="AB19" s="214"/>
      <c r="AC19" s="214"/>
      <c r="AD19" s="214"/>
      <c r="AE19" s="214"/>
      <c r="AF19" s="214"/>
      <c r="AG19" s="214" t="s">
        <v>110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47" t="str">
        <f>C19</f>
        <v>Položka obsahuje veškeré náklady na výrobu, montáž, úpravy a materiál pro kompletní provedení a dodávku prodejního stánku.</v>
      </c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22"/>
      <c r="B20" s="223"/>
      <c r="C20" s="254" t="s">
        <v>120</v>
      </c>
      <c r="D20" s="229"/>
      <c r="E20" s="230">
        <v>1</v>
      </c>
      <c r="F20" s="225"/>
      <c r="G20" s="225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4"/>
      <c r="AA20" s="214"/>
      <c r="AB20" s="214"/>
      <c r="AC20" s="214"/>
      <c r="AD20" s="214"/>
      <c r="AE20" s="214"/>
      <c r="AF20" s="214"/>
      <c r="AG20" s="214" t="s">
        <v>121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22"/>
      <c r="B21" s="223"/>
      <c r="C21" s="254" t="s">
        <v>122</v>
      </c>
      <c r="D21" s="229"/>
      <c r="E21" s="230"/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4"/>
      <c r="AA21" s="214"/>
      <c r="AB21" s="214"/>
      <c r="AC21" s="214"/>
      <c r="AD21" s="214"/>
      <c r="AE21" s="214"/>
      <c r="AF21" s="214"/>
      <c r="AG21" s="214" t="s">
        <v>121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22"/>
      <c r="B22" s="223"/>
      <c r="C22" s="254" t="s">
        <v>123</v>
      </c>
      <c r="D22" s="229"/>
      <c r="E22" s="230"/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4"/>
      <c r="AA22" s="214"/>
      <c r="AB22" s="214"/>
      <c r="AC22" s="214"/>
      <c r="AD22" s="214"/>
      <c r="AE22" s="214"/>
      <c r="AF22" s="214"/>
      <c r="AG22" s="214" t="s">
        <v>121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2"/>
      <c r="B23" s="223"/>
      <c r="C23" s="254" t="s">
        <v>124</v>
      </c>
      <c r="D23" s="229"/>
      <c r="E23" s="230"/>
      <c r="F23" s="225"/>
      <c r="G23" s="22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4"/>
      <c r="AA23" s="214"/>
      <c r="AB23" s="214"/>
      <c r="AC23" s="214"/>
      <c r="AD23" s="214"/>
      <c r="AE23" s="214"/>
      <c r="AF23" s="214"/>
      <c r="AG23" s="214" t="s">
        <v>121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22"/>
      <c r="B24" s="223"/>
      <c r="C24" s="254" t="s">
        <v>125</v>
      </c>
      <c r="D24" s="229"/>
      <c r="E24" s="230"/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4"/>
      <c r="AA24" s="214"/>
      <c r="AB24" s="214"/>
      <c r="AC24" s="214"/>
      <c r="AD24" s="214"/>
      <c r="AE24" s="214"/>
      <c r="AF24" s="214"/>
      <c r="AG24" s="214" t="s">
        <v>121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 x14ac:dyDescent="0.2">
      <c r="A25" s="222"/>
      <c r="B25" s="223"/>
      <c r="C25" s="254" t="s">
        <v>126</v>
      </c>
      <c r="D25" s="229"/>
      <c r="E25" s="230"/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4"/>
      <c r="AA25" s="214"/>
      <c r="AB25" s="214"/>
      <c r="AC25" s="214"/>
      <c r="AD25" s="214"/>
      <c r="AE25" s="214"/>
      <c r="AF25" s="214"/>
      <c r="AG25" s="214" t="s">
        <v>121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2"/>
      <c r="B26" s="223"/>
      <c r="C26" s="254" t="s">
        <v>127</v>
      </c>
      <c r="D26" s="229"/>
      <c r="E26" s="230"/>
      <c r="F26" s="225"/>
      <c r="G26" s="225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4"/>
      <c r="AA26" s="214"/>
      <c r="AB26" s="214"/>
      <c r="AC26" s="214"/>
      <c r="AD26" s="214"/>
      <c r="AE26" s="214"/>
      <c r="AF26" s="214"/>
      <c r="AG26" s="214" t="s">
        <v>121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3" x14ac:dyDescent="0.2">
      <c r="A27" s="222"/>
      <c r="B27" s="223"/>
      <c r="C27" s="254" t="s">
        <v>128</v>
      </c>
      <c r="D27" s="229"/>
      <c r="E27" s="230"/>
      <c r="F27" s="225"/>
      <c r="G27" s="225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4"/>
      <c r="AA27" s="214"/>
      <c r="AB27" s="214"/>
      <c r="AC27" s="214"/>
      <c r="AD27" s="214"/>
      <c r="AE27" s="214"/>
      <c r="AF27" s="214"/>
      <c r="AG27" s="214" t="s">
        <v>121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22"/>
      <c r="B28" s="223"/>
      <c r="C28" s="254" t="s">
        <v>129</v>
      </c>
      <c r="D28" s="229"/>
      <c r="E28" s="230"/>
      <c r="F28" s="225"/>
      <c r="G28" s="225"/>
      <c r="H28" s="225"/>
      <c r="I28" s="225"/>
      <c r="J28" s="225"/>
      <c r="K28" s="225"/>
      <c r="L28" s="225"/>
      <c r="M28" s="225"/>
      <c r="N28" s="224"/>
      <c r="O28" s="224"/>
      <c r="P28" s="224"/>
      <c r="Q28" s="224"/>
      <c r="R28" s="225"/>
      <c r="S28" s="225"/>
      <c r="T28" s="225"/>
      <c r="U28" s="225"/>
      <c r="V28" s="225"/>
      <c r="W28" s="225"/>
      <c r="X28" s="225"/>
      <c r="Y28" s="225"/>
      <c r="Z28" s="214"/>
      <c r="AA28" s="214"/>
      <c r="AB28" s="214"/>
      <c r="AC28" s="214"/>
      <c r="AD28" s="214"/>
      <c r="AE28" s="214"/>
      <c r="AF28" s="214"/>
      <c r="AG28" s="214" t="s">
        <v>121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2"/>
      <c r="B29" s="223"/>
      <c r="C29" s="254" t="s">
        <v>130</v>
      </c>
      <c r="D29" s="229"/>
      <c r="E29" s="230"/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4"/>
      <c r="AA29" s="214"/>
      <c r="AB29" s="214"/>
      <c r="AC29" s="214"/>
      <c r="AD29" s="214"/>
      <c r="AE29" s="214"/>
      <c r="AF29" s="214"/>
      <c r="AG29" s="214" t="s">
        <v>121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22"/>
      <c r="B30" s="223"/>
      <c r="C30" s="254" t="s">
        <v>131</v>
      </c>
      <c r="D30" s="229"/>
      <c r="E30" s="230"/>
      <c r="F30" s="225"/>
      <c r="G30" s="225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4"/>
      <c r="AA30" s="214"/>
      <c r="AB30" s="214"/>
      <c r="AC30" s="214"/>
      <c r="AD30" s="214"/>
      <c r="AE30" s="214"/>
      <c r="AF30" s="214"/>
      <c r="AG30" s="214" t="s">
        <v>121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22"/>
      <c r="B31" s="223"/>
      <c r="C31" s="254" t="s">
        <v>132</v>
      </c>
      <c r="D31" s="229"/>
      <c r="E31" s="230"/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4"/>
      <c r="AA31" s="214"/>
      <c r="AB31" s="214"/>
      <c r="AC31" s="214"/>
      <c r="AD31" s="214"/>
      <c r="AE31" s="214"/>
      <c r="AF31" s="214"/>
      <c r="AG31" s="214" t="s">
        <v>121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22"/>
      <c r="B32" s="223"/>
      <c r="C32" s="254" t="s">
        <v>118</v>
      </c>
      <c r="D32" s="229"/>
      <c r="E32" s="230"/>
      <c r="F32" s="225"/>
      <c r="G32" s="225"/>
      <c r="H32" s="225"/>
      <c r="I32" s="225"/>
      <c r="J32" s="225"/>
      <c r="K32" s="225"/>
      <c r="L32" s="225"/>
      <c r="M32" s="225"/>
      <c r="N32" s="224"/>
      <c r="O32" s="224"/>
      <c r="P32" s="224"/>
      <c r="Q32" s="224"/>
      <c r="R32" s="225"/>
      <c r="S32" s="225"/>
      <c r="T32" s="225"/>
      <c r="U32" s="225"/>
      <c r="V32" s="225"/>
      <c r="W32" s="225"/>
      <c r="X32" s="225"/>
      <c r="Y32" s="225"/>
      <c r="Z32" s="214"/>
      <c r="AA32" s="214"/>
      <c r="AB32" s="214"/>
      <c r="AC32" s="214"/>
      <c r="AD32" s="214"/>
      <c r="AE32" s="214"/>
      <c r="AF32" s="214"/>
      <c r="AG32" s="214" t="s">
        <v>121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">
      <c r="A33" s="222"/>
      <c r="B33" s="223"/>
      <c r="C33" s="254" t="s">
        <v>133</v>
      </c>
      <c r="D33" s="229"/>
      <c r="E33" s="230"/>
      <c r="F33" s="225"/>
      <c r="G33" s="225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4"/>
      <c r="AA33" s="214"/>
      <c r="AB33" s="214"/>
      <c r="AC33" s="214"/>
      <c r="AD33" s="214"/>
      <c r="AE33" s="214"/>
      <c r="AF33" s="214"/>
      <c r="AG33" s="214" t="s">
        <v>121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2"/>
      <c r="B34" s="223"/>
      <c r="C34" s="254" t="s">
        <v>118</v>
      </c>
      <c r="D34" s="229"/>
      <c r="E34" s="230"/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4"/>
      <c r="AA34" s="214"/>
      <c r="AB34" s="214"/>
      <c r="AC34" s="214"/>
      <c r="AD34" s="214"/>
      <c r="AE34" s="214"/>
      <c r="AF34" s="214"/>
      <c r="AG34" s="214" t="s">
        <v>121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22"/>
      <c r="B35" s="223"/>
      <c r="C35" s="254" t="s">
        <v>134</v>
      </c>
      <c r="D35" s="229"/>
      <c r="E35" s="230"/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4"/>
      <c r="AA35" s="214"/>
      <c r="AB35" s="214"/>
      <c r="AC35" s="214"/>
      <c r="AD35" s="214"/>
      <c r="AE35" s="214"/>
      <c r="AF35" s="214"/>
      <c r="AG35" s="214" t="s">
        <v>121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 x14ac:dyDescent="0.2">
      <c r="A36" s="222"/>
      <c r="B36" s="223"/>
      <c r="C36" s="254" t="s">
        <v>135</v>
      </c>
      <c r="D36" s="229"/>
      <c r="E36" s="230"/>
      <c r="F36" s="225"/>
      <c r="G36" s="225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4"/>
      <c r="AA36" s="214"/>
      <c r="AB36" s="214"/>
      <c r="AC36" s="214"/>
      <c r="AD36" s="214"/>
      <c r="AE36" s="214"/>
      <c r="AF36" s="214"/>
      <c r="AG36" s="214" t="s">
        <v>121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 x14ac:dyDescent="0.2">
      <c r="A37" s="222"/>
      <c r="B37" s="223"/>
      <c r="C37" s="254" t="s">
        <v>136</v>
      </c>
      <c r="D37" s="229"/>
      <c r="E37" s="230"/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4"/>
      <c r="AA37" s="214"/>
      <c r="AB37" s="214"/>
      <c r="AC37" s="214"/>
      <c r="AD37" s="214"/>
      <c r="AE37" s="214"/>
      <c r="AF37" s="214"/>
      <c r="AG37" s="214" t="s">
        <v>121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22"/>
      <c r="B38" s="223"/>
      <c r="C38" s="254" t="s">
        <v>137</v>
      </c>
      <c r="D38" s="229"/>
      <c r="E38" s="230"/>
      <c r="F38" s="225"/>
      <c r="G38" s="225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4"/>
      <c r="AA38" s="214"/>
      <c r="AB38" s="214"/>
      <c r="AC38" s="214"/>
      <c r="AD38" s="214"/>
      <c r="AE38" s="214"/>
      <c r="AF38" s="214"/>
      <c r="AG38" s="214" t="s">
        <v>121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x14ac:dyDescent="0.2">
      <c r="A39" s="3"/>
      <c r="B39" s="4"/>
      <c r="C39" s="255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v>12</v>
      </c>
      <c r="AF39">
        <v>21</v>
      </c>
      <c r="AG39" t="s">
        <v>85</v>
      </c>
    </row>
    <row r="40" spans="1:60" x14ac:dyDescent="0.2">
      <c r="A40" s="217"/>
      <c r="B40" s="218" t="s">
        <v>29</v>
      </c>
      <c r="C40" s="256"/>
      <c r="D40" s="219"/>
      <c r="E40" s="220"/>
      <c r="F40" s="220"/>
      <c r="G40" s="238">
        <f>G8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f>SUMIF(L7:L38,AE39,G7:G38)</f>
        <v>0</v>
      </c>
      <c r="AF40">
        <f>SUMIF(L7:L38,AF39,G7:G38)</f>
        <v>0</v>
      </c>
      <c r="AG40" t="s">
        <v>138</v>
      </c>
    </row>
    <row r="41" spans="1:60" x14ac:dyDescent="0.2">
      <c r="A41" s="221" t="s">
        <v>139</v>
      </c>
      <c r="B41" s="221"/>
      <c r="C41" s="25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3"/>
      <c r="B42" s="4" t="s">
        <v>118</v>
      </c>
      <c r="C42" s="255" t="s">
        <v>118</v>
      </c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G42" t="s">
        <v>140</v>
      </c>
    </row>
    <row r="43" spans="1:60" x14ac:dyDescent="0.2">
      <c r="A43" s="3"/>
      <c r="B43" s="4" t="s">
        <v>141</v>
      </c>
      <c r="C43" s="255" t="s">
        <v>118</v>
      </c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G43" t="s">
        <v>142</v>
      </c>
    </row>
    <row r="44" spans="1:60" x14ac:dyDescent="0.2">
      <c r="A44" s="3"/>
      <c r="B44" s="4"/>
      <c r="C44" s="255" t="s">
        <v>118</v>
      </c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G44" t="s">
        <v>143</v>
      </c>
    </row>
    <row r="45" spans="1:60" x14ac:dyDescent="0.2">
      <c r="A45" s="3"/>
      <c r="B45" s="4"/>
      <c r="C45" s="25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C46" s="257"/>
      <c r="D46" s="10"/>
      <c r="AG46" t="s">
        <v>144</v>
      </c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smhjieqcwryft0KAFfytwgZ7AFDiyPOD2tBlELHwCKI40p7RqRAnn55vfjJc7VCGnvnkgtQI0BfsT5584pW9g==" saltValue="pKBbHQbPUKUYsQLq/oWVIA==" spinCount="100000" sheet="1" formatRows="0"/>
  <mergeCells count="14">
    <mergeCell ref="C15:G15"/>
    <mergeCell ref="C16:G16"/>
    <mergeCell ref="C17:G17"/>
    <mergeCell ref="C19:G19"/>
    <mergeCell ref="A1:G1"/>
    <mergeCell ref="C2:G2"/>
    <mergeCell ref="C3:G3"/>
    <mergeCell ref="C4:G4"/>
    <mergeCell ref="A41:B41"/>
    <mergeCell ref="C10:G10"/>
    <mergeCell ref="C11:G11"/>
    <mergeCell ref="C12:G12"/>
    <mergeCell ref="C13:G13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Novotná</dc:creator>
  <cp:lastModifiedBy>Hana Novotná</cp:lastModifiedBy>
  <cp:lastPrinted>2019-03-19T12:27:02Z</cp:lastPrinted>
  <dcterms:created xsi:type="dcterms:W3CDTF">2009-04-08T07:15:50Z</dcterms:created>
  <dcterms:modified xsi:type="dcterms:W3CDTF">2025-06-20T08:17:31Z</dcterms:modified>
</cp:coreProperties>
</file>