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300" windowWidth="13050" windowHeight="120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list'!$F$4</definedName>
    <definedName name="MJ">'Krycí list'!$G$4</definedName>
    <definedName name="Mont">'Rekapitulace'!$H$24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'Položky'!$A$1:$K$93</definedName>
    <definedName name="_xlnm.Print_Area" localSheetId="1">'Rekapitulace'!$A$1:$I$31</definedName>
    <definedName name="PocetMJ">'Krycí list'!$G$7</definedName>
    <definedName name="Poznamka">'Krycí list'!$B$37</definedName>
    <definedName name="Projektant">'Krycí list'!$C$7</definedName>
    <definedName name="PSV">'Rekapitulace'!$F$24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<sst xmlns="http://schemas.openxmlformats.org/spreadsheetml/2006/main" count="324" uniqueCount="217">
  <si>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</si>
  <si>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</si>
  <si>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</si>
  <si>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</si>
  <si>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</si>
  <si>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</si>
  <si>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</si>
  <si>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</si>
  <si>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</si>
  <si>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</si>
  <si>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</si>
  <si>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</si>
  <si>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</si>
  <si>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</si>
  <si>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</si>
  <si>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</si>
  <si>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</si>
  <si>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</si>
  <si>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</si>
  <si>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</si>
  <si>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</si>
  <si>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</si>
  <si>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</si>
  <si>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</si>
  <si>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</si>
  <si>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</si>
  <si>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</si>
  <si>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</si>
  <si>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</si>
  <si>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</si>
  <si>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</si>
  <si>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</si>
  <si>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</si>
  <si>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</si>
  <si>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</si>
  <si>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</si>
  <si>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</si>
  <si>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</si>
  <si>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</si>
  <si>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</si>
  <si>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</si>
  <si>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</si>
  <si>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</si>
  <si>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</si>
  <si>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</si>
  <si>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</si>
  <si>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</si>
  <si>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</si>
  <si>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</si>
  <si>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</si>
  <si>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</si>
  <si>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</si>
  <si>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</si>
  <si>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</si>
  <si>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</si>
  <si>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</si>
  <si>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</si>
  <si>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</si>
  <si>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</si>
  <si>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</si>
  <si>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</si>
  <si>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</si>
  <si>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</si>
  <si>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</si>
  <si>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</si>
  <si>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</si>
  <si>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</si>
  <si>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</si>
  <si>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</si>
  <si>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</si>
  <si>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</si>
  <si>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</si>
  <si>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Celkem za</t>
  </si>
  <si>
    <t>MŠ Skořepka</t>
  </si>
  <si>
    <t>Sanace vlhkého zdiva a podlah</t>
  </si>
  <si>
    <t>113 10-6003.RAC</t>
  </si>
  <si>
    <t>Rozebrání beton.dlažby a podkladu, pl.do 200 m2 bez nakládání a odvozu na skládku</t>
  </si>
  <si>
    <t>m2</t>
  </si>
  <si>
    <t>2</t>
  </si>
  <si>
    <t>Základy,zvláštní zakládání</t>
  </si>
  <si>
    <t>212 81-0010.RAC</t>
  </si>
  <si>
    <t>Trativody z PVC drenážních flexibilních trubek lože a obsyp štěrkopískem, trubky d 100 mm</t>
  </si>
  <si>
    <t>m</t>
  </si>
  <si>
    <t>283-000</t>
  </si>
  <si>
    <t>Nopová folie HDPE ,výška nopů 8 mm</t>
  </si>
  <si>
    <t>283-2</t>
  </si>
  <si>
    <t>Tvarovka rohová zaoblení</t>
  </si>
  <si>
    <t>kus</t>
  </si>
  <si>
    <t>283-3</t>
  </si>
  <si>
    <t>Průchodka PVC do D 150 mm</t>
  </si>
  <si>
    <t>274 31-3611.R00</t>
  </si>
  <si>
    <t>Beton základových pasů prostý C 16/20</t>
  </si>
  <si>
    <t>m3</t>
  </si>
  <si>
    <t>693-66199</t>
  </si>
  <si>
    <t>Geotextilie FILTEK 500 g/m2 š. 200cm 100% PP</t>
  </si>
  <si>
    <t>3</t>
  </si>
  <si>
    <t>Svislé a kompletní konstrukce</t>
  </si>
  <si>
    <t>319 30-0014.R00</t>
  </si>
  <si>
    <t>Dodatečné vložení izolace podřezáním strojně,fólie zd. smíš.,tl.45 ,PE fol. FATRAFOL HD-PE 915 EKOTEN</t>
  </si>
  <si>
    <t>319 10-0020.RAA</t>
  </si>
  <si>
    <t>Dodatečná izolace zdiva podřezáním strojní pilou  vložení izol.folie FATRAFOL HD-PE 915 EKOTEN</t>
  </si>
  <si>
    <t xml:space="preserve">R1 </t>
  </si>
  <si>
    <t>Maltová směs rozpínavá</t>
  </si>
  <si>
    <t>5</t>
  </si>
  <si>
    <t>Komunikace</t>
  </si>
  <si>
    <t>596 10-0020.RAA</t>
  </si>
  <si>
    <t>Chodník z dlažby betonové, podklad beton prostý dlažba původní 30 x 30 x 3,3 cm,do sklonu</t>
  </si>
  <si>
    <t>583-31900.2</t>
  </si>
  <si>
    <t>Kamenivo těžené frakce 32/63 Jihomor. kraj</t>
  </si>
  <si>
    <t>T</t>
  </si>
  <si>
    <t>596 10-0030.RAD</t>
  </si>
  <si>
    <t>Chodník z dlažby betonové, podklad štěrkopísek dlažba HBB 50 x 50 x 5 cm</t>
  </si>
  <si>
    <t>583-31500.2</t>
  </si>
  <si>
    <t>Kamenivo těžené frakce  8/16 praná Jihomor. kraj</t>
  </si>
  <si>
    <t>583-37368</t>
  </si>
  <si>
    <t>Štěrkopísek frakce 0-63 tř.A</t>
  </si>
  <si>
    <t>60</t>
  </si>
  <si>
    <t>Úpravy povrchů, omítky</t>
  </si>
  <si>
    <t>602 02-1116.R00</t>
  </si>
  <si>
    <t>Omítka jádrová lehčená Baumit Sanova L, ručně do 1 m</t>
  </si>
  <si>
    <t>978 01-3191.R00</t>
  </si>
  <si>
    <t>Otlučení omítek vnitřních stěn v rozsahu do 100 %</t>
  </si>
  <si>
    <t>62</t>
  </si>
  <si>
    <t>Upravy povrchů vnější</t>
  </si>
  <si>
    <t>602 02-1102.R00</t>
  </si>
  <si>
    <t>Postřik stěn cem. Baumit Sanova 100% krytí, ručně</t>
  </si>
  <si>
    <t>602 02-1114.R00</t>
  </si>
  <si>
    <t>Omítka sanační soklová Baumit Sanova S, ručně</t>
  </si>
  <si>
    <t>978 30-0020.RAA</t>
  </si>
  <si>
    <t>Otlučení vnějších omítek stěn vápenocem.100 % stupeň složitosti 5-7,sokl,1m,</t>
  </si>
  <si>
    <t>63</t>
  </si>
  <si>
    <t>Podlahy a podlahové konstrukce</t>
  </si>
  <si>
    <t>607-25036</t>
  </si>
  <si>
    <t>Deska dřevoštěpková OSB ECO 3 N - 4PD tl. 12 mm</t>
  </si>
  <si>
    <t>284-10104</t>
  </si>
  <si>
    <t>Marmoleum Forbo Real tl. 4,0 mm, š. 2 m dl. 32 m</t>
  </si>
  <si>
    <t>632 45-0020.RA0</t>
  </si>
  <si>
    <t>Vyrovnávací potěr          tl. 20mm</t>
  </si>
  <si>
    <t>8</t>
  </si>
  <si>
    <t>Trubní vedení</t>
  </si>
  <si>
    <t>871 22-8111.R00</t>
  </si>
  <si>
    <t>Kladení dren. potrubí do rýhy, tvr. PVC, do 150 mm</t>
  </si>
  <si>
    <t>892 60-1121.R00</t>
  </si>
  <si>
    <t>Čištění kanalizační stoky do DN 200, do 15 m</t>
  </si>
  <si>
    <t>úsek</t>
  </si>
  <si>
    <t>R2</t>
  </si>
  <si>
    <t>Monitoring kanalizační stoky</t>
  </si>
  <si>
    <t>95</t>
  </si>
  <si>
    <t>Dokončovací kce na pozem.stav.</t>
  </si>
  <si>
    <t>952 90-2110.R00</t>
  </si>
  <si>
    <t>Čištění zametáním v místnostech a chodbách</t>
  </si>
  <si>
    <t>R3</t>
  </si>
  <si>
    <t>Úklid chodníku</t>
  </si>
  <si>
    <t>97</t>
  </si>
  <si>
    <t>Prorážení otvorů</t>
  </si>
  <si>
    <t>979 99-0121.R00</t>
  </si>
  <si>
    <t>Poplatek za skládku suti - asfaltové pásy</t>
  </si>
  <si>
    <t>t</t>
  </si>
  <si>
    <t>979 99-0181.R00</t>
  </si>
  <si>
    <t>Poplatek za skládku suti - PVC podlahová krytina</t>
  </si>
  <si>
    <t>979 08-1111.R00</t>
  </si>
  <si>
    <t>Odvoz suti a vybour. hmot na skládku do 1 km</t>
  </si>
  <si>
    <t>979 99-0101.R00</t>
  </si>
  <si>
    <t>Poplatek za skládku suti - směs betonu a cihel</t>
  </si>
  <si>
    <t>711</t>
  </si>
  <si>
    <t>Izolace proti vodě</t>
  </si>
  <si>
    <t>711 14-1559.RY2</t>
  </si>
  <si>
    <t>Izolace proti vlhk. vodorovná pásy přitavením 1 vrstva - včetně dod. Glastek 40 special mineral</t>
  </si>
  <si>
    <t>711 14-1559.RT1</t>
  </si>
  <si>
    <t>Izolace proti vlhk. vodorovná pásy přitavením 1 vrstva - materiál ve specifikaci</t>
  </si>
  <si>
    <t>283-22029</t>
  </si>
  <si>
    <t>Fólie Fatrafol  HD -PE 915 EKOTEN</t>
  </si>
  <si>
    <t>998 71-1101.R00</t>
  </si>
  <si>
    <t>Přesun hmot pro izolace proti vodě, výšky do 6 m</t>
  </si>
  <si>
    <t>711 13-0101.R00</t>
  </si>
  <si>
    <t>Odstr.izolace proti vlhk.vodor. pásy na sucho,1vrs</t>
  </si>
  <si>
    <t>762</t>
  </si>
  <si>
    <t>Konstrukce tesařské</t>
  </si>
  <si>
    <t>762 51-2125.R00</t>
  </si>
  <si>
    <t>Položení desek OSB ve dvou vrstvách šroubovan.</t>
  </si>
  <si>
    <t>764</t>
  </si>
  <si>
    <t>Konstrukce klempířské</t>
  </si>
  <si>
    <t>764 43-0230.R00</t>
  </si>
  <si>
    <t>Oplechování zdí z Pz plechu, rš 400 mm</t>
  </si>
  <si>
    <t>998 76-4102.R00</t>
  </si>
  <si>
    <t>Přesun hmot pro klempířské konstr., výšky do 12 m</t>
  </si>
  <si>
    <t>771</t>
  </si>
  <si>
    <t>Podlahy z dlaždic a obklady</t>
  </si>
  <si>
    <t>771 10-1210.R00</t>
  </si>
  <si>
    <t>Penetrace podkladu pod dlažby</t>
  </si>
  <si>
    <t>771 57-5107.RT4</t>
  </si>
  <si>
    <t>Montáž podlah keram.,režné hladké, tmel, 30x30 cm AG 650 FLEX S1 (lepidlo), AJ 620 (spár.hmota)</t>
  </si>
  <si>
    <t>597-64210</t>
  </si>
  <si>
    <t>Dlažba Taurus Granit hladká protiskl. 300x300x9 mm</t>
  </si>
  <si>
    <t>775</t>
  </si>
  <si>
    <t>Podlahy vlysové a parketové</t>
  </si>
  <si>
    <t>775 54-0020.RA0</t>
  </si>
  <si>
    <t>Podlahy lamelové - laminát, zámkový spoj použito původní lamino</t>
  </si>
  <si>
    <t>775 53-1800.R00</t>
  </si>
  <si>
    <t>Demontáž podlah lamino včetně lišt</t>
  </si>
  <si>
    <t>776</t>
  </si>
  <si>
    <t>Podlahy povlakové</t>
  </si>
  <si>
    <t>776 54-1100.RT1</t>
  </si>
  <si>
    <t>Lepení podlah z izolačních plastů pouze položení - PVC ve specifikaci</t>
  </si>
  <si>
    <t>776 42-1100.RU1</t>
  </si>
  <si>
    <t>Lepení podlahových soklíků z měkčeného PVC včetně dodávky soklíku PVC</t>
  </si>
  <si>
    <t>284-10199.1</t>
  </si>
  <si>
    <t>Drát svářecí Marmoweld vícebarevný 50 m</t>
  </si>
  <si>
    <t>776 40-1800.RT1</t>
  </si>
  <si>
    <t>Demontáž soklíků nebo lišt, pryžových nebo z PVC odstranění a uložení na hromady</t>
  </si>
  <si>
    <t>776 51-1820.RT2</t>
  </si>
  <si>
    <t>Odstranění PVC a koberců lepených s podložkou z ploch 10 - 20 m2</t>
  </si>
  <si>
    <t>781</t>
  </si>
  <si>
    <t>Obklady keramické</t>
  </si>
  <si>
    <t>781 77-0110.RA0</t>
  </si>
  <si>
    <t>Obklad vnější do tmele Mapei, do 30 x 30 cm</t>
  </si>
  <si>
    <t>Zařízení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</si>
</sst>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.0000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3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2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6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5" xfId="0" applyBorder="1"/>
    <xf numFmtId="0" fontId="0" fillId="0" borderId="26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3" fontId="0" fillId="0" borderId="16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5" xfId="0" applyFont="1" applyBorder="1"/>
    <xf numFmtId="3" fontId="0" fillId="0" borderId="34" xfId="0" applyNumberFormat="1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6" xfId="0" applyNumberFormat="1" applyBorder="1"/>
    <xf numFmtId="165" fontId="0" fillId="0" borderId="0" xfId="0" applyNumberFormat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38" xfId="0" applyFont="1" applyFill="1" applyBorder="1"/>
    <xf numFmtId="165" fontId="7" fillId="0" borderId="36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22" xfId="0" applyNumberFormat="1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2" xfId="0" applyFont="1" applyFill="1" applyBorder="1"/>
    <xf numFmtId="3" fontId="6" fillId="0" borderId="24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8" xfId="0" applyFont="1" applyFill="1" applyBorder="1"/>
    <xf numFmtId="0" fontId="6" fillId="0" borderId="29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3" xfId="0" applyFont="1" applyFill="1" applyBorder="1"/>
    <xf numFmtId="0" fontId="0" fillId="0" borderId="26" xfId="0" applyFont="1" applyFill="1" applyBorder="1"/>
    <xf numFmtId="0" fontId="0" fillId="0" borderId="48" xfId="0" applyFont="1" applyFill="1" applyBorder="1"/>
    <xf numFmtId="3" fontId="0" fillId="0" borderId="32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5" xfId="0" applyFill="1" applyBorder="1"/>
    <xf numFmtId="0" fontId="6" fillId="0" borderId="36" xfId="0" applyFont="1" applyFill="1" applyBorder="1"/>
    <xf numFmtId="0" fontId="0" fillId="0" borderId="36" xfId="0" applyFill="1" applyBorder="1"/>
    <xf numFmtId="4" fontId="0" fillId="0" borderId="51" xfId="0" applyNumberFormat="1" applyFill="1" applyBorder="1"/>
    <xf numFmtId="4" fontId="0" fillId="0" borderId="35" xfId="0" applyNumberFormat="1" applyFill="1" applyBorder="1"/>
    <xf numFmtId="4" fontId="0" fillId="0" borderId="36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0" xfId="20" applyFont="1" applyBorder="1" applyAlignment="1">
      <alignment horizontal="center"/>
      <protection/>
    </xf>
    <xf numFmtId="0" fontId="0" fillId="0" borderId="40" xfId="20" applyBorder="1" applyAlignment="1">
      <alignment horizontal="left"/>
      <protection/>
    </xf>
    <xf numFmtId="0" fontId="0" fillId="0" borderId="41" xfId="20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1" xfId="20" applyFont="1" applyFill="1" applyBorder="1" applyAlignment="1">
      <alignment horizontal="center"/>
      <protection/>
    </xf>
    <xf numFmtId="0" fontId="5" fillId="0" borderId="31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13" fillId="0" borderId="49" xfId="20" applyFont="1" applyFill="1" applyBorder="1">
      <alignment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8" fillId="0" borderId="53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0" fillId="0" borderId="52" xfId="20" applyNumberFormat="1" applyFont="1" applyFill="1" applyBorder="1" applyAlignment="1">
      <alignment horizontal="left"/>
      <protection/>
    </xf>
    <xf numFmtId="0" fontId="0" fillId="0" borderId="52" xfId="20" applyFont="1" applyFill="1" applyBorder="1" applyAlignment="1">
      <alignment wrapText="1"/>
      <protection/>
    </xf>
    <xf numFmtId="49" fontId="0" fillId="0" borderId="52" xfId="20" applyNumberFormat="1" applyFont="1" applyFill="1" applyBorder="1" applyAlignment="1">
      <alignment horizontal="center" shrinkToFit="1"/>
      <protection/>
    </xf>
    <xf numFmtId="4" fontId="0" fillId="0" borderId="52" xfId="20" applyNumberFormat="1" applyFont="1" applyFill="1" applyBorder="1" applyAlignment="1">
      <alignment horizontal="right"/>
      <protection/>
    </xf>
    <xf numFmtId="4" fontId="0" fillId="0" borderId="52" xfId="20" applyNumberFormat="1" applyFont="1" applyFill="1" applyBorder="1">
      <alignment/>
      <protection/>
    </xf>
    <xf numFmtId="167" fontId="0" fillId="0" borderId="52" xfId="20" applyNumberFormat="1" applyFont="1" applyFill="1" applyBorder="1">
      <alignment/>
      <protection/>
    </xf>
    <xf numFmtId="0" fontId="0" fillId="0" borderId="54" xfId="20" applyFill="1" applyBorder="1" applyAlignment="1">
      <alignment horizontal="center"/>
      <protection/>
    </xf>
    <xf numFmtId="49" fontId="4" fillId="0" borderId="54" xfId="20" applyNumberFormat="1" applyFont="1" applyFill="1" applyBorder="1" applyAlignment="1">
      <alignment horizontal="left"/>
      <protection/>
    </xf>
    <xf numFmtId="0" fontId="4" fillId="0" borderId="54" xfId="20" applyFont="1" applyFill="1" applyBorder="1">
      <alignment/>
      <protection/>
    </xf>
    <xf numFmtId="4" fontId="0" fillId="0" borderId="54" xfId="20" applyNumberFormat="1" applyFill="1" applyBorder="1" applyAlignment="1">
      <alignment horizontal="right"/>
      <protection/>
    </xf>
    <xf numFmtId="4" fontId="6" fillId="0" borderId="54" xfId="20" applyNumberFormat="1" applyFont="1" applyFill="1" applyBorder="1">
      <alignment/>
      <protection/>
    </xf>
    <xf numFmtId="0" fontId="6" fillId="0" borderId="54" xfId="20" applyFont="1" applyFill="1" applyBorder="1">
      <alignment/>
      <protection/>
    </xf>
    <xf numFmtId="167" fontId="6" fillId="0" borderId="54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2" xfId="0" applyNumberFormat="1" applyFont="1" applyFill="1" applyBorder="1"/>
    <xf numFmtId="3" fontId="0" fillId="0" borderId="55" xfId="0" applyNumberFormat="1" applyFont="1" applyFill="1" applyBorder="1"/>
    <xf numFmtId="0" fontId="0" fillId="0" borderId="0" xfId="0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 shrinkToFit="1"/>
      <protection/>
    </xf>
    <xf numFmtId="0" fontId="0" fillId="0" borderId="61" xfId="20" applyFont="1" applyBorder="1" applyAlignment="1">
      <alignment horizontal="left" shrinkToFit="1"/>
      <protection/>
    </xf>
    <xf numFmtId="3" fontId="6" fillId="0" borderId="36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9" xfId="20" applyNumberFormat="1" applyFont="1" applyBorder="1" applyAlignment="1">
      <alignment horizontal="center"/>
      <protection/>
    </xf>
    <xf numFmtId="0" fontId="0" fillId="0" borderId="42" xfId="20" applyBorder="1" applyAlignment="1">
      <alignment horizontal="left" shrinkToFit="1"/>
      <protection/>
    </xf>
    <xf numFmtId="0" fontId="0" fillId="0" borderId="61" xfId="20" applyBorder="1" applyAlignment="1">
      <alignment horizontal="left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95" customHeight="1">
      <c r="A4" s="8"/>
      <c r="B4" s="9"/>
      <c r="C4" s="10" t="s">
        <v>74</v>
      </c>
      <c r="D4" s="11"/>
      <c r="E4" s="11"/>
      <c r="F4" s="12"/>
      <c r="G4" s="13"/>
    </row>
    <row r="5" spans="1:7" ht="12.9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95" customHeight="1">
      <c r="A6" s="8"/>
      <c r="B6" s="9"/>
      <c r="C6" s="10" t="s">
        <v>73</v>
      </c>
      <c r="D6" s="11"/>
      <c r="E6" s="11"/>
      <c r="F6" s="19"/>
      <c r="G6" s="13"/>
    </row>
    <row r="7" spans="1:9" ht="12.75">
      <c r="A7" s="14" t="s">
        <v>8</v>
      </c>
      <c r="B7" s="16"/>
      <c r="C7" s="175"/>
      <c r="D7" s="176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75"/>
      <c r="D8" s="176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77"/>
      <c r="F11" s="178"/>
      <c r="G11" s="179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95" customHeight="1">
      <c r="A14" s="41"/>
      <c r="B14" s="42" t="s">
        <v>19</v>
      </c>
      <c r="C14" s="43">
        <f>Dodavka</f>
        <v>0</v>
      </c>
      <c r="D14" s="44" t="str">
        <f>Rekapitulace!A29</f>
        <v>Zařízení staveniště</v>
      </c>
      <c r="E14" s="45"/>
      <c r="F14" s="46"/>
      <c r="G14" s="43">
        <f>Rekapitulace!I29</f>
        <v>0</v>
      </c>
    </row>
    <row r="15" spans="1:7" ht="15.9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9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9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9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5" customHeight="1">
      <c r="A19" s="50"/>
      <c r="B19" s="42"/>
      <c r="C19" s="43"/>
      <c r="D19" s="25"/>
      <c r="E19" s="47"/>
      <c r="F19" s="48"/>
      <c r="G19" s="43"/>
    </row>
    <row r="20" spans="1:7" ht="15.9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9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0"/>
      <c r="C37" s="180"/>
      <c r="D37" s="180"/>
      <c r="E37" s="180"/>
      <c r="F37" s="180"/>
      <c r="G37" s="180"/>
      <c r="H37" t="s">
        <v>4</v>
      </c>
    </row>
    <row r="38" spans="1:8" ht="12.75" customHeight="1">
      <c r="A38" s="68"/>
      <c r="B38" s="180"/>
      <c r="C38" s="180"/>
      <c r="D38" s="180"/>
      <c r="E38" s="180"/>
      <c r="F38" s="180"/>
      <c r="G38" s="180"/>
      <c r="H38" t="s">
        <v>4</v>
      </c>
    </row>
    <row r="39" spans="1:8" ht="12.75">
      <c r="A39" s="68"/>
      <c r="B39" s="180"/>
      <c r="C39" s="180"/>
      <c r="D39" s="180"/>
      <c r="E39" s="180"/>
      <c r="F39" s="180"/>
      <c r="G39" s="180"/>
      <c r="H39" t="s">
        <v>4</v>
      </c>
    </row>
    <row r="40" spans="1:8" ht="12.75">
      <c r="A40" s="68"/>
      <c r="B40" s="180"/>
      <c r="C40" s="180"/>
      <c r="D40" s="180"/>
      <c r="E40" s="180"/>
      <c r="F40" s="180"/>
      <c r="G40" s="180"/>
      <c r="H40" t="s">
        <v>4</v>
      </c>
    </row>
    <row r="41" spans="1:8" ht="12.75">
      <c r="A41" s="68"/>
      <c r="B41" s="180"/>
      <c r="C41" s="180"/>
      <c r="D41" s="180"/>
      <c r="E41" s="180"/>
      <c r="F41" s="180"/>
      <c r="G41" s="180"/>
      <c r="H41" t="s">
        <v>4</v>
      </c>
    </row>
    <row r="42" spans="1:8" ht="12.75">
      <c r="A42" s="68"/>
      <c r="B42" s="180"/>
      <c r="C42" s="180"/>
      <c r="D42" s="180"/>
      <c r="E42" s="180"/>
      <c r="F42" s="180"/>
      <c r="G42" s="180"/>
      <c r="H42" t="s">
        <v>4</v>
      </c>
    </row>
    <row r="43" spans="1:8" ht="12.75">
      <c r="A43" s="68"/>
      <c r="B43" s="180"/>
      <c r="C43" s="180"/>
      <c r="D43" s="180"/>
      <c r="E43" s="180"/>
      <c r="F43" s="180"/>
      <c r="G43" s="180"/>
      <c r="H43" t="s">
        <v>4</v>
      </c>
    </row>
    <row r="44" spans="1:8" ht="12.75">
      <c r="A44" s="68"/>
      <c r="B44" s="180"/>
      <c r="C44" s="180"/>
      <c r="D44" s="180"/>
      <c r="E44" s="180"/>
      <c r="F44" s="180"/>
      <c r="G44" s="180"/>
      <c r="H44" t="s">
        <v>4</v>
      </c>
    </row>
    <row r="45" spans="1:8" ht="12.75">
      <c r="A45" s="68"/>
      <c r="B45" s="180"/>
      <c r="C45" s="180"/>
      <c r="D45" s="180"/>
      <c r="E45" s="180"/>
      <c r="F45" s="180"/>
      <c r="G45" s="180"/>
      <c r="H45" t="s">
        <v>4</v>
      </c>
    </row>
    <row r="46" spans="2:7" ht="12.75">
      <c r="B46" s="174"/>
      <c r="C46" s="174"/>
      <c r="D46" s="174"/>
      <c r="E46" s="174"/>
      <c r="F46" s="174"/>
      <c r="G46" s="174"/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  <row r="54" spans="2:7" ht="12.75">
      <c r="B54" s="174"/>
      <c r="C54" s="174"/>
      <c r="D54" s="174"/>
      <c r="E54" s="174"/>
      <c r="F54" s="174"/>
      <c r="G54" s="174"/>
    </row>
    <row r="55" spans="2:7" ht="12.75">
      <c r="B55" s="174"/>
      <c r="C55" s="174"/>
      <c r="D55" s="174"/>
      <c r="E55" s="174"/>
      <c r="F55" s="174"/>
      <c r="G55" s="174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1"/>
  <sheetViews>
    <sheetView workbookViewId="0" topLeftCell="A1">
      <selection activeCell="H30" sqref="H30:I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1" t="s">
        <v>5</v>
      </c>
      <c r="B1" s="182"/>
      <c r="C1" s="69" t="str">
        <f>CONCATENATE(cislostavby," ",nazevstavby)</f>
        <v xml:space="preserve"> MŠ Skořepka</v>
      </c>
      <c r="D1" s="70"/>
      <c r="E1" s="71"/>
      <c r="F1" s="70"/>
      <c r="G1" s="72"/>
      <c r="H1" s="73"/>
      <c r="I1" s="74"/>
    </row>
    <row r="2" spans="1:9" ht="13.5" thickBot="1">
      <c r="A2" s="183" t="s">
        <v>1</v>
      </c>
      <c r="B2" s="184"/>
      <c r="C2" s="75" t="str">
        <f>CONCATENATE(cisloobjektu," ",nazevobjektu)</f>
        <v xml:space="preserve"> Sanace vlhkého zdiva a podlah</v>
      </c>
      <c r="D2" s="76"/>
      <c r="E2" s="77"/>
      <c r="F2" s="76"/>
      <c r="G2" s="185"/>
      <c r="H2" s="185"/>
      <c r="I2" s="186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0" t="str">
        <f>Položky!B7</f>
        <v>1</v>
      </c>
      <c r="B7" s="85" t="str">
        <f>Položky!C7</f>
        <v>Zemní práce</v>
      </c>
      <c r="C7" s="86"/>
      <c r="D7" s="87"/>
      <c r="E7" s="171">
        <f>Položky!BC9</f>
        <v>0</v>
      </c>
      <c r="F7" s="172">
        <f>Položky!BD9</f>
        <v>0</v>
      </c>
      <c r="G7" s="172">
        <f>Položky!BE9</f>
        <v>0</v>
      </c>
      <c r="H7" s="172">
        <f>Položky!BF9</f>
        <v>0</v>
      </c>
      <c r="I7" s="173">
        <f>Položky!BG9</f>
        <v>0</v>
      </c>
    </row>
    <row r="8" spans="1:9" s="30" customFormat="1" ht="12.75">
      <c r="A8" s="170" t="str">
        <f>Položky!B10</f>
        <v>2</v>
      </c>
      <c r="B8" s="85" t="str">
        <f>Položky!C10</f>
        <v>Základy,zvláštní zakládání</v>
      </c>
      <c r="C8" s="86"/>
      <c r="D8" s="87"/>
      <c r="E8" s="171">
        <f>Položky!BC17</f>
        <v>0</v>
      </c>
      <c r="F8" s="172">
        <f>Položky!BD17</f>
        <v>0</v>
      </c>
      <c r="G8" s="172">
        <f>Položky!BE17</f>
        <v>0</v>
      </c>
      <c r="H8" s="172">
        <f>Položky!BF17</f>
        <v>0</v>
      </c>
      <c r="I8" s="173">
        <f>Položky!BG17</f>
        <v>0</v>
      </c>
    </row>
    <row r="9" spans="1:9" s="30" customFormat="1" ht="12.75">
      <c r="A9" s="170" t="str">
        <f>Položky!B18</f>
        <v>3</v>
      </c>
      <c r="B9" s="85" t="str">
        <f>Položky!C18</f>
        <v>Svislé a kompletní konstrukce</v>
      </c>
      <c r="C9" s="86"/>
      <c r="D9" s="87"/>
      <c r="E9" s="171">
        <f>Položky!BC22</f>
        <v>0</v>
      </c>
      <c r="F9" s="172">
        <f>Položky!BD22</f>
        <v>0</v>
      </c>
      <c r="G9" s="172">
        <f>Položky!BE22</f>
        <v>0</v>
      </c>
      <c r="H9" s="172">
        <f>Položky!BF22</f>
        <v>0</v>
      </c>
      <c r="I9" s="173">
        <f>Položky!BG22</f>
        <v>0</v>
      </c>
    </row>
    <row r="10" spans="1:9" s="30" customFormat="1" ht="12.75">
      <c r="A10" s="170" t="str">
        <f>Položky!B23</f>
        <v>5</v>
      </c>
      <c r="B10" s="85" t="str">
        <f>Položky!C23</f>
        <v>Komunikace</v>
      </c>
      <c r="C10" s="86"/>
      <c r="D10" s="87"/>
      <c r="E10" s="171">
        <f>Položky!BC29</f>
        <v>0</v>
      </c>
      <c r="F10" s="172">
        <f>Položky!BD29</f>
        <v>0</v>
      </c>
      <c r="G10" s="172">
        <f>Položky!BE29</f>
        <v>0</v>
      </c>
      <c r="H10" s="172">
        <f>Položky!BF29</f>
        <v>0</v>
      </c>
      <c r="I10" s="173">
        <f>Položky!BG29</f>
        <v>0</v>
      </c>
    </row>
    <row r="11" spans="1:9" s="30" customFormat="1" ht="12.75">
      <c r="A11" s="170" t="str">
        <f>Položky!B30</f>
        <v>60</v>
      </c>
      <c r="B11" s="85" t="str">
        <f>Položky!C30</f>
        <v>Úpravy povrchů, omítky</v>
      </c>
      <c r="C11" s="86"/>
      <c r="D11" s="87"/>
      <c r="E11" s="171">
        <f>Položky!BC33</f>
        <v>0</v>
      </c>
      <c r="F11" s="172">
        <f>Položky!BD33</f>
        <v>0</v>
      </c>
      <c r="G11" s="172">
        <f>Položky!BE33</f>
        <v>0</v>
      </c>
      <c r="H11" s="172">
        <f>Položky!BF33</f>
        <v>0</v>
      </c>
      <c r="I11" s="173">
        <f>Položky!BG33</f>
        <v>0</v>
      </c>
    </row>
    <row r="12" spans="1:9" s="30" customFormat="1" ht="12.75">
      <c r="A12" s="170" t="str">
        <f>Položky!B34</f>
        <v>62</v>
      </c>
      <c r="B12" s="85" t="str">
        <f>Položky!C34</f>
        <v>Upravy povrchů vnější</v>
      </c>
      <c r="C12" s="86"/>
      <c r="D12" s="87"/>
      <c r="E12" s="171">
        <f>Položky!BC38</f>
        <v>0</v>
      </c>
      <c r="F12" s="172">
        <f>Položky!BD38</f>
        <v>0</v>
      </c>
      <c r="G12" s="172">
        <f>Položky!BE38</f>
        <v>0</v>
      </c>
      <c r="H12" s="172">
        <f>Položky!BF38</f>
        <v>0</v>
      </c>
      <c r="I12" s="173">
        <f>Položky!BG38</f>
        <v>0</v>
      </c>
    </row>
    <row r="13" spans="1:9" s="30" customFormat="1" ht="12.75">
      <c r="A13" s="170" t="str">
        <f>Položky!B39</f>
        <v>63</v>
      </c>
      <c r="B13" s="85" t="str">
        <f>Položky!C39</f>
        <v>Podlahy a podlahové konstrukce</v>
      </c>
      <c r="C13" s="86"/>
      <c r="D13" s="87"/>
      <c r="E13" s="171">
        <f>Položky!BC45</f>
        <v>0</v>
      </c>
      <c r="F13" s="172">
        <f>Položky!BD45</f>
        <v>0</v>
      </c>
      <c r="G13" s="172">
        <f>Položky!BE45</f>
        <v>0</v>
      </c>
      <c r="H13" s="172">
        <f>Položky!BF45</f>
        <v>0</v>
      </c>
      <c r="I13" s="173">
        <f>Položky!BG45</f>
        <v>0</v>
      </c>
    </row>
    <row r="14" spans="1:9" s="30" customFormat="1" ht="12.75">
      <c r="A14" s="170" t="str">
        <f>Položky!B46</f>
        <v>8</v>
      </c>
      <c r="B14" s="85" t="str">
        <f>Položky!C46</f>
        <v>Trubní vedení</v>
      </c>
      <c r="C14" s="86"/>
      <c r="D14" s="87"/>
      <c r="E14" s="171">
        <f>Položky!BC50</f>
        <v>0</v>
      </c>
      <c r="F14" s="172">
        <f>Položky!BD50</f>
        <v>0</v>
      </c>
      <c r="G14" s="172">
        <f>Položky!BE50</f>
        <v>0</v>
      </c>
      <c r="H14" s="172">
        <f>Položky!BF50</f>
        <v>0</v>
      </c>
      <c r="I14" s="173">
        <f>Položky!BG50</f>
        <v>0</v>
      </c>
    </row>
    <row r="15" spans="1:9" s="30" customFormat="1" ht="12.75">
      <c r="A15" s="170" t="str">
        <f>Položky!B51</f>
        <v>95</v>
      </c>
      <c r="B15" s="85" t="str">
        <f>Položky!C51</f>
        <v>Dokončovací kce na pozem.stav.</v>
      </c>
      <c r="C15" s="86"/>
      <c r="D15" s="87"/>
      <c r="E15" s="171">
        <f>Položky!BC54</f>
        <v>0</v>
      </c>
      <c r="F15" s="172">
        <f>Položky!BD54</f>
        <v>0</v>
      </c>
      <c r="G15" s="172">
        <f>Položky!BE54</f>
        <v>0</v>
      </c>
      <c r="H15" s="172">
        <f>Položky!BF54</f>
        <v>0</v>
      </c>
      <c r="I15" s="173">
        <f>Položky!BG54</f>
        <v>0</v>
      </c>
    </row>
    <row r="16" spans="1:9" s="30" customFormat="1" ht="12.75">
      <c r="A16" s="170" t="str">
        <f>Položky!B55</f>
        <v>97</v>
      </c>
      <c r="B16" s="85" t="str">
        <f>Položky!C55</f>
        <v>Prorážení otvorů</v>
      </c>
      <c r="C16" s="86"/>
      <c r="D16" s="87"/>
      <c r="E16" s="171">
        <f>Položky!BC60</f>
        <v>0</v>
      </c>
      <c r="F16" s="172">
        <f>Položky!BD60</f>
        <v>0</v>
      </c>
      <c r="G16" s="172">
        <f>Položky!BE60</f>
        <v>0</v>
      </c>
      <c r="H16" s="172">
        <f>Položky!BF60</f>
        <v>0</v>
      </c>
      <c r="I16" s="173">
        <f>Položky!BG60</f>
        <v>0</v>
      </c>
    </row>
    <row r="17" spans="1:9" s="30" customFormat="1" ht="12.75">
      <c r="A17" s="170" t="str">
        <f>Položky!B61</f>
        <v>711</v>
      </c>
      <c r="B17" s="85" t="str">
        <f>Položky!C61</f>
        <v>Izolace proti vodě</v>
      </c>
      <c r="C17" s="86"/>
      <c r="D17" s="87"/>
      <c r="E17" s="171">
        <f>Položky!BC67</f>
        <v>0</v>
      </c>
      <c r="F17" s="172">
        <f>Položky!BD67</f>
        <v>0</v>
      </c>
      <c r="G17" s="172">
        <f>Položky!BE67</f>
        <v>0</v>
      </c>
      <c r="H17" s="172">
        <f>Položky!BF67</f>
        <v>0</v>
      </c>
      <c r="I17" s="173">
        <f>Položky!BG67</f>
        <v>0</v>
      </c>
    </row>
    <row r="18" spans="1:9" s="30" customFormat="1" ht="12.75">
      <c r="A18" s="170" t="str">
        <f>Položky!B68</f>
        <v>762</v>
      </c>
      <c r="B18" s="85" t="str">
        <f>Položky!C68</f>
        <v>Konstrukce tesařské</v>
      </c>
      <c r="C18" s="86"/>
      <c r="D18" s="87"/>
      <c r="E18" s="171">
        <f>Položky!BC70</f>
        <v>0</v>
      </c>
      <c r="F18" s="172">
        <f>Položky!BD70</f>
        <v>0</v>
      </c>
      <c r="G18" s="172">
        <f>Položky!BE70</f>
        <v>0</v>
      </c>
      <c r="H18" s="172">
        <f>Položky!BF70</f>
        <v>0</v>
      </c>
      <c r="I18" s="173">
        <f>Položky!BG70</f>
        <v>0</v>
      </c>
    </row>
    <row r="19" spans="1:9" s="30" customFormat="1" ht="12.75">
      <c r="A19" s="170" t="str">
        <f>Položky!B71</f>
        <v>764</v>
      </c>
      <c r="B19" s="85" t="str">
        <f>Položky!C71</f>
        <v>Konstrukce klempířské</v>
      </c>
      <c r="C19" s="86"/>
      <c r="D19" s="87"/>
      <c r="E19" s="171">
        <f>Položky!BC74</f>
        <v>0</v>
      </c>
      <c r="F19" s="172">
        <f>Položky!BD74</f>
        <v>0</v>
      </c>
      <c r="G19" s="172">
        <f>Položky!BE74</f>
        <v>0</v>
      </c>
      <c r="H19" s="172">
        <f>Položky!BF74</f>
        <v>0</v>
      </c>
      <c r="I19" s="173">
        <f>Položky!BG74</f>
        <v>0</v>
      </c>
    </row>
    <row r="20" spans="1:9" s="30" customFormat="1" ht="12.75">
      <c r="A20" s="170" t="str">
        <f>Položky!B75</f>
        <v>771</v>
      </c>
      <c r="B20" s="85" t="str">
        <f>Položky!C75</f>
        <v>Podlahy z dlaždic a obklady</v>
      </c>
      <c r="C20" s="86"/>
      <c r="D20" s="87"/>
      <c r="E20" s="171">
        <f>Položky!BC79</f>
        <v>0</v>
      </c>
      <c r="F20" s="172">
        <f>Položky!BD79</f>
        <v>0</v>
      </c>
      <c r="G20" s="172">
        <f>Položky!BE79</f>
        <v>0</v>
      </c>
      <c r="H20" s="172">
        <f>Položky!BF79</f>
        <v>0</v>
      </c>
      <c r="I20" s="173">
        <f>Položky!BG79</f>
        <v>0</v>
      </c>
    </row>
    <row r="21" spans="1:9" s="30" customFormat="1" ht="12.75">
      <c r="A21" s="170" t="str">
        <f>Položky!B80</f>
        <v>775</v>
      </c>
      <c r="B21" s="85" t="str">
        <f>Položky!C80</f>
        <v>Podlahy vlysové a parketové</v>
      </c>
      <c r="C21" s="86"/>
      <c r="D21" s="87"/>
      <c r="E21" s="171">
        <f>Položky!BC83</f>
        <v>0</v>
      </c>
      <c r="F21" s="172">
        <f>Položky!BD83</f>
        <v>0</v>
      </c>
      <c r="G21" s="172">
        <f>Položky!BE83</f>
        <v>0</v>
      </c>
      <c r="H21" s="172">
        <f>Položky!BF83</f>
        <v>0</v>
      </c>
      <c r="I21" s="173">
        <f>Položky!BG83</f>
        <v>0</v>
      </c>
    </row>
    <row r="22" spans="1:9" s="30" customFormat="1" ht="12.75">
      <c r="A22" s="170" t="str">
        <f>Položky!B84</f>
        <v>776</v>
      </c>
      <c r="B22" s="85" t="str">
        <f>Položky!C84</f>
        <v>Podlahy povlakové</v>
      </c>
      <c r="C22" s="86"/>
      <c r="D22" s="87"/>
      <c r="E22" s="171">
        <f>Položky!BC90</f>
        <v>0</v>
      </c>
      <c r="F22" s="172">
        <f>Položky!BD90</f>
        <v>0</v>
      </c>
      <c r="G22" s="172">
        <f>Položky!BE90</f>
        <v>0</v>
      </c>
      <c r="H22" s="172">
        <f>Položky!BF90</f>
        <v>0</v>
      </c>
      <c r="I22" s="173">
        <f>Položky!BG90</f>
        <v>0</v>
      </c>
    </row>
    <row r="23" spans="1:9" s="30" customFormat="1" ht="13.5" thickBot="1">
      <c r="A23" s="170" t="str">
        <f>Položky!B91</f>
        <v>781</v>
      </c>
      <c r="B23" s="85" t="str">
        <f>Položky!C91</f>
        <v>Obklady keramické</v>
      </c>
      <c r="C23" s="86"/>
      <c r="D23" s="87"/>
      <c r="E23" s="171">
        <f>Položky!BC93</f>
        <v>0</v>
      </c>
      <c r="F23" s="172">
        <f>Položky!BD93</f>
        <v>0</v>
      </c>
      <c r="G23" s="172">
        <f>Položky!BE93</f>
        <v>0</v>
      </c>
      <c r="H23" s="172">
        <f>Položky!BF93</f>
        <v>0</v>
      </c>
      <c r="I23" s="173">
        <f>Položky!BG93</f>
        <v>0</v>
      </c>
    </row>
    <row r="24" spans="1:9" s="93" customFormat="1" ht="13.5" thickBot="1">
      <c r="A24" s="88"/>
      <c r="B24" s="80" t="s">
        <v>50</v>
      </c>
      <c r="C24" s="80"/>
      <c r="D24" s="89"/>
      <c r="E24" s="90">
        <f>SUM(E7:E23)</f>
        <v>0</v>
      </c>
      <c r="F24" s="91">
        <f>SUM(F7:F23)</f>
        <v>0</v>
      </c>
      <c r="G24" s="91">
        <f>SUM(G7:G23)</f>
        <v>0</v>
      </c>
      <c r="H24" s="91">
        <f>SUM(H7:H23)</f>
        <v>0</v>
      </c>
      <c r="I24" s="92">
        <f>SUM(I7:I23)</f>
        <v>0</v>
      </c>
    </row>
    <row r="25" spans="1:9" ht="12.75">
      <c r="A25" s="86"/>
      <c r="B25" s="86"/>
      <c r="C25" s="86"/>
      <c r="D25" s="86"/>
      <c r="E25" s="86"/>
      <c r="F25" s="86"/>
      <c r="G25" s="86"/>
      <c r="H25" s="86"/>
      <c r="I25" s="86"/>
    </row>
    <row r="26" spans="1:57" ht="19.5" customHeight="1">
      <c r="A26" s="94" t="s">
        <v>51</v>
      </c>
      <c r="B26" s="94"/>
      <c r="C26" s="94"/>
      <c r="D26" s="94"/>
      <c r="E26" s="94"/>
      <c r="F26" s="94"/>
      <c r="G26" s="95"/>
      <c r="H26" s="94"/>
      <c r="I26" s="94"/>
      <c r="BA26" s="31"/>
      <c r="BB26" s="31"/>
      <c r="BC26" s="31"/>
      <c r="BD26" s="31"/>
      <c r="BE26" s="31"/>
    </row>
    <row r="27" spans="1:9" ht="13.5" thickBot="1">
      <c r="A27" s="96"/>
      <c r="B27" s="96"/>
      <c r="C27" s="96"/>
      <c r="D27" s="96"/>
      <c r="E27" s="96"/>
      <c r="F27" s="96"/>
      <c r="G27" s="96"/>
      <c r="H27" s="96"/>
      <c r="I27" s="96"/>
    </row>
    <row r="28" spans="1:9" ht="12.75">
      <c r="A28" s="97" t="s">
        <v>52</v>
      </c>
      <c r="B28" s="98"/>
      <c r="C28" s="98"/>
      <c r="D28" s="99"/>
      <c r="E28" s="100" t="s">
        <v>53</v>
      </c>
      <c r="F28" s="101" t="s">
        <v>54</v>
      </c>
      <c r="G28" s="102" t="s">
        <v>55</v>
      </c>
      <c r="H28" s="103"/>
      <c r="I28" s="104" t="s">
        <v>53</v>
      </c>
    </row>
    <row r="29" spans="1:53" ht="12.75">
      <c r="A29" s="105" t="s">
        <v>216</v>
      </c>
      <c r="B29" s="106"/>
      <c r="C29" s="106"/>
      <c r="D29" s="107"/>
      <c r="E29" s="108"/>
      <c r="F29" s="109">
        <v>0</v>
      </c>
      <c r="G29" s="110">
        <f>CHOOSE(BA29+1,HSV+PSV,HSV+PSV+Mont,HSV+PSV+Dodavka+Mont,HSV,PSV,Mont,Dodavka,Mont+Dodavka,0)</f>
        <v>0</v>
      </c>
      <c r="H29" s="111"/>
      <c r="I29" s="112">
        <f>E29+F29*G29/100</f>
        <v>0</v>
      </c>
      <c r="BA29">
        <v>0</v>
      </c>
    </row>
    <row r="30" spans="1:9" ht="13.5" thickBot="1">
      <c r="A30" s="113"/>
      <c r="B30" s="114" t="s">
        <v>56</v>
      </c>
      <c r="C30" s="115"/>
      <c r="D30" s="116"/>
      <c r="E30" s="117"/>
      <c r="F30" s="118"/>
      <c r="G30" s="118"/>
      <c r="H30" s="187">
        <f>SUM(I29:I29)</f>
        <v>0</v>
      </c>
      <c r="I30" s="188"/>
    </row>
    <row r="32" spans="2:9" ht="12.75">
      <c r="B32" s="93"/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  <row r="75" spans="6:9" ht="12.75">
      <c r="F75" s="119"/>
      <c r="G75" s="120"/>
      <c r="H75" s="120"/>
      <c r="I75" s="121"/>
    </row>
    <row r="76" spans="6:9" ht="12.75">
      <c r="F76" s="119"/>
      <c r="G76" s="120"/>
      <c r="H76" s="120"/>
      <c r="I76" s="121"/>
    </row>
    <row r="77" spans="6:9" ht="12.75">
      <c r="F77" s="119"/>
      <c r="G77" s="120"/>
      <c r="H77" s="120"/>
      <c r="I77" s="121"/>
    </row>
    <row r="78" spans="6:9" ht="12.75">
      <c r="F78" s="119"/>
      <c r="G78" s="120"/>
      <c r="H78" s="120"/>
      <c r="I78" s="121"/>
    </row>
    <row r="79" spans="6:9" ht="12.75">
      <c r="F79" s="119"/>
      <c r="G79" s="120"/>
      <c r="H79" s="120"/>
      <c r="I79" s="121"/>
    </row>
    <row r="80" spans="6:9" ht="12.75">
      <c r="F80" s="119"/>
      <c r="G80" s="120"/>
      <c r="H80" s="120"/>
      <c r="I80" s="121"/>
    </row>
    <row r="81" spans="6:9" ht="12.75">
      <c r="F81" s="119"/>
      <c r="G81" s="120"/>
      <c r="H81" s="120"/>
      <c r="I81" s="121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0"/>
  <sheetViews>
    <sheetView showGridLines="0" showZeros="0" tabSelected="1" zoomScale="80" zoomScaleNormal="80" workbookViewId="0" topLeftCell="A1">
      <selection activeCell="A93" sqref="A93:IV95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64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89" t="s">
        <v>57</v>
      </c>
      <c r="B1" s="189"/>
      <c r="C1" s="189"/>
      <c r="D1" s="189"/>
      <c r="E1" s="189"/>
      <c r="F1" s="189"/>
      <c r="G1" s="189"/>
      <c r="H1" s="189"/>
      <c r="I1" s="18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1" t="s">
        <v>5</v>
      </c>
      <c r="B3" s="182"/>
      <c r="C3" s="69" t="str">
        <f>CONCATENATE(cislostavby," ",nazevstavby)</f>
        <v xml:space="preserve"> MŠ Skořepka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0" t="s">
        <v>1</v>
      </c>
      <c r="B4" s="184"/>
      <c r="C4" s="75" t="str">
        <f>CONCATENATE(cisloobjektu," ",nazevobjektu)</f>
        <v xml:space="preserve"> Sanace vlhkého zdiva a podlah</v>
      </c>
      <c r="D4" s="76"/>
      <c r="E4" s="77"/>
      <c r="F4" s="76"/>
      <c r="G4" s="191"/>
      <c r="H4" s="191"/>
      <c r="I4" s="19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70</v>
      </c>
      <c r="C7" s="141" t="s">
        <v>71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25.5">
      <c r="A8" s="147">
        <v>1</v>
      </c>
      <c r="B8" s="148" t="s">
        <v>75</v>
      </c>
      <c r="C8" s="149" t="s">
        <v>76</v>
      </c>
      <c r="D8" s="150" t="s">
        <v>77</v>
      </c>
      <c r="E8" s="151">
        <v>4.8</v>
      </c>
      <c r="F8" s="151">
        <v>0</v>
      </c>
      <c r="G8" s="152">
        <f>E8*F8</f>
        <v>0</v>
      </c>
      <c r="H8" s="153">
        <v>0</v>
      </c>
      <c r="I8" s="153">
        <f>E8*H8</f>
        <v>0</v>
      </c>
      <c r="J8" s="153">
        <v>-0.268</v>
      </c>
      <c r="K8" s="153">
        <f>E8*J8</f>
        <v>-1.2864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ht="12.75">
      <c r="A9" s="154"/>
      <c r="B9" s="155" t="s">
        <v>72</v>
      </c>
      <c r="C9" s="156" t="str">
        <f>CONCATENATE(B7," ",C7)</f>
        <v>1 Zemní práce</v>
      </c>
      <c r="D9" s="154"/>
      <c r="E9" s="157"/>
      <c r="F9" s="157"/>
      <c r="G9" s="158">
        <f>SUM(G7:G8)</f>
        <v>0</v>
      </c>
      <c r="H9" s="159"/>
      <c r="I9" s="160">
        <f>SUM(I7:I8)</f>
        <v>0</v>
      </c>
      <c r="J9" s="159"/>
      <c r="K9" s="160">
        <f>SUM(K7:K8)</f>
        <v>-1.2864</v>
      </c>
      <c r="Q9" s="146">
        <v>4</v>
      </c>
      <c r="BC9" s="161">
        <f>SUM(BC7:BC8)</f>
        <v>0</v>
      </c>
      <c r="BD9" s="161">
        <f>SUM(BD7:BD8)</f>
        <v>0</v>
      </c>
      <c r="BE9" s="161">
        <f>SUM(BE7:BE8)</f>
        <v>0</v>
      </c>
      <c r="BF9" s="161">
        <f>SUM(BF7:BF8)</f>
        <v>0</v>
      </c>
      <c r="BG9" s="161">
        <f>SUM(BG7:BG8)</f>
        <v>0</v>
      </c>
    </row>
    <row r="10" spans="1:17" ht="12.75">
      <c r="A10" s="139" t="s">
        <v>69</v>
      </c>
      <c r="B10" s="140" t="s">
        <v>78</v>
      </c>
      <c r="C10" s="141" t="s">
        <v>79</v>
      </c>
      <c r="D10" s="142"/>
      <c r="E10" s="143"/>
      <c r="F10" s="143"/>
      <c r="G10" s="144"/>
      <c r="H10" s="145"/>
      <c r="I10" s="145"/>
      <c r="J10" s="145"/>
      <c r="K10" s="145"/>
      <c r="Q10" s="146">
        <v>1</v>
      </c>
    </row>
    <row r="11" spans="1:59" ht="25.5">
      <c r="A11" s="147">
        <v>2</v>
      </c>
      <c r="B11" s="148" t="s">
        <v>80</v>
      </c>
      <c r="C11" s="149" t="s">
        <v>81</v>
      </c>
      <c r="D11" s="150" t="s">
        <v>82</v>
      </c>
      <c r="E11" s="151">
        <v>15</v>
      </c>
      <c r="F11" s="151">
        <v>0</v>
      </c>
      <c r="G11" s="152">
        <f aca="true" t="shared" si="0" ref="G11:G16">E11*F11</f>
        <v>0</v>
      </c>
      <c r="H11" s="153">
        <v>0.43051</v>
      </c>
      <c r="I11" s="153">
        <f aca="true" t="shared" si="1" ref="I11:I16">E11*H11</f>
        <v>6.45765</v>
      </c>
      <c r="J11" s="153">
        <v>0</v>
      </c>
      <c r="K11" s="153">
        <f aca="true" t="shared" si="2" ref="K11:K16">E11*J11</f>
        <v>0</v>
      </c>
      <c r="Q11" s="146">
        <v>2</v>
      </c>
      <c r="AA11" s="122">
        <v>12</v>
      </c>
      <c r="AB11" s="122">
        <v>0</v>
      </c>
      <c r="AC11" s="122">
        <v>2</v>
      </c>
      <c r="BB11" s="122">
        <v>1</v>
      </c>
      <c r="BC11" s="122">
        <f aca="true" t="shared" si="3" ref="BC11:BC16">IF(BB11=1,G11,0)</f>
        <v>0</v>
      </c>
      <c r="BD11" s="122">
        <f aca="true" t="shared" si="4" ref="BD11:BD16">IF(BB11=2,G11,0)</f>
        <v>0</v>
      </c>
      <c r="BE11" s="122">
        <f aca="true" t="shared" si="5" ref="BE11:BE16">IF(BB11=3,G11,0)</f>
        <v>0</v>
      </c>
      <c r="BF11" s="122">
        <f aca="true" t="shared" si="6" ref="BF11:BF16">IF(BB11=4,G11,0)</f>
        <v>0</v>
      </c>
      <c r="BG11" s="122">
        <f aca="true" t="shared" si="7" ref="BG11:BG16">IF(BB11=5,G11,0)</f>
        <v>0</v>
      </c>
    </row>
    <row r="12" spans="1:59" ht="12.75">
      <c r="A12" s="147">
        <v>3</v>
      </c>
      <c r="B12" s="148" t="s">
        <v>83</v>
      </c>
      <c r="C12" s="149" t="s">
        <v>84</v>
      </c>
      <c r="D12" s="150" t="s">
        <v>77</v>
      </c>
      <c r="E12" s="151">
        <v>12</v>
      </c>
      <c r="F12" s="151">
        <v>0</v>
      </c>
      <c r="G12" s="152">
        <f t="shared" si="0"/>
        <v>0</v>
      </c>
      <c r="H12" s="153">
        <v>0.00066</v>
      </c>
      <c r="I12" s="153">
        <f t="shared" si="1"/>
        <v>0.00792</v>
      </c>
      <c r="J12" s="153">
        <v>0</v>
      </c>
      <c r="K12" s="153">
        <f t="shared" si="2"/>
        <v>0</v>
      </c>
      <c r="Q12" s="146">
        <v>2</v>
      </c>
      <c r="AA12" s="122">
        <v>12</v>
      </c>
      <c r="AB12" s="122">
        <v>1</v>
      </c>
      <c r="AC12" s="122">
        <v>3</v>
      </c>
      <c r="BB12" s="122">
        <v>1</v>
      </c>
      <c r="BC12" s="122">
        <f t="shared" si="3"/>
        <v>0</v>
      </c>
      <c r="BD12" s="122">
        <f t="shared" si="4"/>
        <v>0</v>
      </c>
      <c r="BE12" s="122">
        <f t="shared" si="5"/>
        <v>0</v>
      </c>
      <c r="BF12" s="122">
        <f t="shared" si="6"/>
        <v>0</v>
      </c>
      <c r="BG12" s="122">
        <f t="shared" si="7"/>
        <v>0</v>
      </c>
    </row>
    <row r="13" spans="1:59" ht="12.75">
      <c r="A13" s="147">
        <v>4</v>
      </c>
      <c r="B13" s="148" t="s">
        <v>85</v>
      </c>
      <c r="C13" s="149" t="s">
        <v>86</v>
      </c>
      <c r="D13" s="150" t="s">
        <v>87</v>
      </c>
      <c r="E13" s="151">
        <v>5</v>
      </c>
      <c r="F13" s="151">
        <v>0</v>
      </c>
      <c r="G13" s="152">
        <f t="shared" si="0"/>
        <v>0</v>
      </c>
      <c r="H13" s="153">
        <v>0</v>
      </c>
      <c r="I13" s="153">
        <f t="shared" si="1"/>
        <v>0</v>
      </c>
      <c r="J13" s="153">
        <v>0</v>
      </c>
      <c r="K13" s="153">
        <f t="shared" si="2"/>
        <v>0</v>
      </c>
      <c r="Q13" s="146">
        <v>2</v>
      </c>
      <c r="AA13" s="122">
        <v>12</v>
      </c>
      <c r="AB13" s="122">
        <v>1</v>
      </c>
      <c r="AC13" s="122">
        <v>4</v>
      </c>
      <c r="BB13" s="122">
        <v>1</v>
      </c>
      <c r="BC13" s="122">
        <f t="shared" si="3"/>
        <v>0</v>
      </c>
      <c r="BD13" s="122">
        <f t="shared" si="4"/>
        <v>0</v>
      </c>
      <c r="BE13" s="122">
        <f t="shared" si="5"/>
        <v>0</v>
      </c>
      <c r="BF13" s="122">
        <f t="shared" si="6"/>
        <v>0</v>
      </c>
      <c r="BG13" s="122">
        <f t="shared" si="7"/>
        <v>0</v>
      </c>
    </row>
    <row r="14" spans="1:59" ht="12.75">
      <c r="A14" s="147">
        <v>5</v>
      </c>
      <c r="B14" s="148" t="s">
        <v>88</v>
      </c>
      <c r="C14" s="149" t="s">
        <v>89</v>
      </c>
      <c r="D14" s="150" t="s">
        <v>87</v>
      </c>
      <c r="E14" s="151">
        <v>1</v>
      </c>
      <c r="F14" s="151">
        <v>0</v>
      </c>
      <c r="G14" s="152">
        <f t="shared" si="0"/>
        <v>0</v>
      </c>
      <c r="H14" s="153">
        <v>0</v>
      </c>
      <c r="I14" s="153">
        <f t="shared" si="1"/>
        <v>0</v>
      </c>
      <c r="J14" s="153">
        <v>0</v>
      </c>
      <c r="K14" s="153">
        <f t="shared" si="2"/>
        <v>0</v>
      </c>
      <c r="Q14" s="146">
        <v>2</v>
      </c>
      <c r="AA14" s="122">
        <v>12</v>
      </c>
      <c r="AB14" s="122">
        <v>1</v>
      </c>
      <c r="AC14" s="122">
        <v>5</v>
      </c>
      <c r="BB14" s="122">
        <v>1</v>
      </c>
      <c r="BC14" s="122">
        <f t="shared" si="3"/>
        <v>0</v>
      </c>
      <c r="BD14" s="122">
        <f t="shared" si="4"/>
        <v>0</v>
      </c>
      <c r="BE14" s="122">
        <f t="shared" si="5"/>
        <v>0</v>
      </c>
      <c r="BF14" s="122">
        <f t="shared" si="6"/>
        <v>0</v>
      </c>
      <c r="BG14" s="122">
        <f t="shared" si="7"/>
        <v>0</v>
      </c>
    </row>
    <row r="15" spans="1:59" ht="12.75">
      <c r="A15" s="147">
        <v>6</v>
      </c>
      <c r="B15" s="148" t="s">
        <v>90</v>
      </c>
      <c r="C15" s="149" t="s">
        <v>91</v>
      </c>
      <c r="D15" s="150" t="s">
        <v>92</v>
      </c>
      <c r="E15" s="151">
        <v>1.5</v>
      </c>
      <c r="F15" s="151">
        <v>0</v>
      </c>
      <c r="G15" s="152">
        <f t="shared" si="0"/>
        <v>0</v>
      </c>
      <c r="H15" s="153">
        <v>2.525</v>
      </c>
      <c r="I15" s="153">
        <f t="shared" si="1"/>
        <v>3.7874999999999996</v>
      </c>
      <c r="J15" s="153">
        <v>0</v>
      </c>
      <c r="K15" s="153">
        <f t="shared" si="2"/>
        <v>0</v>
      </c>
      <c r="Q15" s="146">
        <v>2</v>
      </c>
      <c r="AA15" s="122">
        <v>12</v>
      </c>
      <c r="AB15" s="122">
        <v>0</v>
      </c>
      <c r="AC15" s="122">
        <v>6</v>
      </c>
      <c r="BB15" s="122">
        <v>1</v>
      </c>
      <c r="BC15" s="122">
        <f t="shared" si="3"/>
        <v>0</v>
      </c>
      <c r="BD15" s="122">
        <f t="shared" si="4"/>
        <v>0</v>
      </c>
      <c r="BE15" s="122">
        <f t="shared" si="5"/>
        <v>0</v>
      </c>
      <c r="BF15" s="122">
        <f t="shared" si="6"/>
        <v>0</v>
      </c>
      <c r="BG15" s="122">
        <f t="shared" si="7"/>
        <v>0</v>
      </c>
    </row>
    <row r="16" spans="1:59" ht="12.75">
      <c r="A16" s="147">
        <v>7</v>
      </c>
      <c r="B16" s="148" t="s">
        <v>93</v>
      </c>
      <c r="C16" s="149" t="s">
        <v>94</v>
      </c>
      <c r="D16" s="150" t="s">
        <v>77</v>
      </c>
      <c r="E16" s="151">
        <v>36</v>
      </c>
      <c r="F16" s="151">
        <v>0</v>
      </c>
      <c r="G16" s="152">
        <f t="shared" si="0"/>
        <v>0</v>
      </c>
      <c r="H16" s="153">
        <v>0.0005</v>
      </c>
      <c r="I16" s="153">
        <f t="shared" si="1"/>
        <v>0.018000000000000002</v>
      </c>
      <c r="J16" s="153">
        <v>0</v>
      </c>
      <c r="K16" s="153">
        <f t="shared" si="2"/>
        <v>0</v>
      </c>
      <c r="Q16" s="146">
        <v>2</v>
      </c>
      <c r="AA16" s="122">
        <v>12</v>
      </c>
      <c r="AB16" s="122">
        <v>1</v>
      </c>
      <c r="AC16" s="122">
        <v>7</v>
      </c>
      <c r="BB16" s="122">
        <v>1</v>
      </c>
      <c r="BC16" s="122">
        <f t="shared" si="3"/>
        <v>0</v>
      </c>
      <c r="BD16" s="122">
        <f t="shared" si="4"/>
        <v>0</v>
      </c>
      <c r="BE16" s="122">
        <f t="shared" si="5"/>
        <v>0</v>
      </c>
      <c r="BF16" s="122">
        <f t="shared" si="6"/>
        <v>0</v>
      </c>
      <c r="BG16" s="122">
        <f t="shared" si="7"/>
        <v>0</v>
      </c>
    </row>
    <row r="17" spans="1:59" ht="12.75">
      <c r="A17" s="154"/>
      <c r="B17" s="155" t="s">
        <v>72</v>
      </c>
      <c r="C17" s="156" t="str">
        <f>CONCATENATE(B10," ",C10)</f>
        <v>2 Základy,zvláštní zakládání</v>
      </c>
      <c r="D17" s="154"/>
      <c r="E17" s="157"/>
      <c r="F17" s="157"/>
      <c r="G17" s="158">
        <f>SUM(G10:G16)</f>
        <v>0</v>
      </c>
      <c r="H17" s="159"/>
      <c r="I17" s="160">
        <f>SUM(I10:I16)</f>
        <v>10.271070000000002</v>
      </c>
      <c r="J17" s="159"/>
      <c r="K17" s="160">
        <f>SUM(K10:K16)</f>
        <v>0</v>
      </c>
      <c r="Q17" s="146">
        <v>4</v>
      </c>
      <c r="BC17" s="161">
        <f>SUM(BC10:BC16)</f>
        <v>0</v>
      </c>
      <c r="BD17" s="161">
        <f>SUM(BD10:BD16)</f>
        <v>0</v>
      </c>
      <c r="BE17" s="161">
        <f>SUM(BE10:BE16)</f>
        <v>0</v>
      </c>
      <c r="BF17" s="161">
        <f>SUM(BF10:BF16)</f>
        <v>0</v>
      </c>
      <c r="BG17" s="161">
        <f>SUM(BG10:BG16)</f>
        <v>0</v>
      </c>
    </row>
    <row r="18" spans="1:17" ht="12.75">
      <c r="A18" s="139" t="s">
        <v>69</v>
      </c>
      <c r="B18" s="140" t="s">
        <v>95</v>
      </c>
      <c r="C18" s="141" t="s">
        <v>96</v>
      </c>
      <c r="D18" s="142"/>
      <c r="E18" s="143"/>
      <c r="F18" s="143"/>
      <c r="G18" s="144"/>
      <c r="H18" s="145"/>
      <c r="I18" s="145"/>
      <c r="J18" s="145"/>
      <c r="K18" s="145"/>
      <c r="Q18" s="146">
        <v>1</v>
      </c>
    </row>
    <row r="19" spans="1:59" ht="25.5">
      <c r="A19" s="147">
        <v>8</v>
      </c>
      <c r="B19" s="148" t="s">
        <v>97</v>
      </c>
      <c r="C19" s="149" t="s">
        <v>98</v>
      </c>
      <c r="D19" s="150" t="s">
        <v>82</v>
      </c>
      <c r="E19" s="151">
        <v>53.24</v>
      </c>
      <c r="F19" s="151">
        <v>0</v>
      </c>
      <c r="G19" s="152">
        <f>E19*F19</f>
        <v>0</v>
      </c>
      <c r="H19" s="153">
        <v>0.04216</v>
      </c>
      <c r="I19" s="153">
        <f>E19*H19</f>
        <v>2.2445984</v>
      </c>
      <c r="J19" s="153">
        <v>0</v>
      </c>
      <c r="K19" s="153">
        <f>E19*J19</f>
        <v>0</v>
      </c>
      <c r="Q19" s="146">
        <v>2</v>
      </c>
      <c r="AA19" s="122">
        <v>12</v>
      </c>
      <c r="AB19" s="122">
        <v>0</v>
      </c>
      <c r="AC19" s="122">
        <v>8</v>
      </c>
      <c r="BB19" s="122">
        <v>1</v>
      </c>
      <c r="BC19" s="122">
        <f>IF(BB19=1,G19,0)</f>
        <v>0</v>
      </c>
      <c r="BD19" s="122">
        <f>IF(BB19=2,G19,0)</f>
        <v>0</v>
      </c>
      <c r="BE19" s="122">
        <f>IF(BB19=3,G19,0)</f>
        <v>0</v>
      </c>
      <c r="BF19" s="122">
        <f>IF(BB19=4,G19,0)</f>
        <v>0</v>
      </c>
      <c r="BG19" s="122">
        <f>IF(BB19=5,G19,0)</f>
        <v>0</v>
      </c>
    </row>
    <row r="20" spans="1:59" ht="25.5">
      <c r="A20" s="147">
        <v>9</v>
      </c>
      <c r="B20" s="148" t="s">
        <v>99</v>
      </c>
      <c r="C20" s="149" t="s">
        <v>100</v>
      </c>
      <c r="D20" s="150" t="s">
        <v>77</v>
      </c>
      <c r="E20" s="151">
        <v>32.9</v>
      </c>
      <c r="F20" s="151">
        <v>0</v>
      </c>
      <c r="G20" s="152">
        <f>E20*F20</f>
        <v>0</v>
      </c>
      <c r="H20" s="153">
        <v>0.04742</v>
      </c>
      <c r="I20" s="153">
        <f>E20*H20</f>
        <v>1.560118</v>
      </c>
      <c r="J20" s="153">
        <v>0</v>
      </c>
      <c r="K20" s="153">
        <f>E20*J20</f>
        <v>0</v>
      </c>
      <c r="Q20" s="146">
        <v>2</v>
      </c>
      <c r="AA20" s="122">
        <v>12</v>
      </c>
      <c r="AB20" s="122">
        <v>0</v>
      </c>
      <c r="AC20" s="122">
        <v>9</v>
      </c>
      <c r="BB20" s="122">
        <v>1</v>
      </c>
      <c r="BC20" s="122">
        <f>IF(BB20=1,G20,0)</f>
        <v>0</v>
      </c>
      <c r="BD20" s="122">
        <f>IF(BB20=2,G20,0)</f>
        <v>0</v>
      </c>
      <c r="BE20" s="122">
        <f>IF(BB20=3,G20,0)</f>
        <v>0</v>
      </c>
      <c r="BF20" s="122">
        <f>IF(BB20=4,G20,0)</f>
        <v>0</v>
      </c>
      <c r="BG20" s="122">
        <f>IF(BB20=5,G20,0)</f>
        <v>0</v>
      </c>
    </row>
    <row r="21" spans="1:59" ht="12.75">
      <c r="A21" s="147">
        <v>10</v>
      </c>
      <c r="B21" s="148" t="s">
        <v>101</v>
      </c>
      <c r="C21" s="149" t="s">
        <v>102</v>
      </c>
      <c r="D21" s="150" t="s">
        <v>92</v>
      </c>
      <c r="E21" s="151">
        <v>0.62</v>
      </c>
      <c r="F21" s="151">
        <v>0</v>
      </c>
      <c r="G21" s="152">
        <f>E21*F21</f>
        <v>0</v>
      </c>
      <c r="H21" s="153">
        <v>0.01009</v>
      </c>
      <c r="I21" s="153">
        <f>E21*H21</f>
        <v>0.0062558</v>
      </c>
      <c r="J21" s="153">
        <v>0</v>
      </c>
      <c r="K21" s="153">
        <f>E21*J21</f>
        <v>0</v>
      </c>
      <c r="Q21" s="146">
        <v>2</v>
      </c>
      <c r="AA21" s="122">
        <v>12</v>
      </c>
      <c r="AB21" s="122">
        <v>0</v>
      </c>
      <c r="AC21" s="122">
        <v>10</v>
      </c>
      <c r="BB21" s="122">
        <v>1</v>
      </c>
      <c r="BC21" s="122">
        <f>IF(BB21=1,G21,0)</f>
        <v>0</v>
      </c>
      <c r="BD21" s="122">
        <f>IF(BB21=2,G21,0)</f>
        <v>0</v>
      </c>
      <c r="BE21" s="122">
        <f>IF(BB21=3,G21,0)</f>
        <v>0</v>
      </c>
      <c r="BF21" s="122">
        <f>IF(BB21=4,G21,0)</f>
        <v>0</v>
      </c>
      <c r="BG21" s="122">
        <f>IF(BB21=5,G21,0)</f>
        <v>0</v>
      </c>
    </row>
    <row r="22" spans="1:59" ht="12.75">
      <c r="A22" s="154"/>
      <c r="B22" s="155" t="s">
        <v>72</v>
      </c>
      <c r="C22" s="156" t="str">
        <f>CONCATENATE(B18," ",C18)</f>
        <v>3 Svislé a kompletní konstrukce</v>
      </c>
      <c r="D22" s="154"/>
      <c r="E22" s="157"/>
      <c r="F22" s="157"/>
      <c r="G22" s="158">
        <f>SUM(G18:G21)</f>
        <v>0</v>
      </c>
      <c r="H22" s="159"/>
      <c r="I22" s="160">
        <f>SUM(I18:I21)</f>
        <v>3.8109722</v>
      </c>
      <c r="J22" s="159"/>
      <c r="K22" s="160">
        <f>SUM(K18:K21)</f>
        <v>0</v>
      </c>
      <c r="Q22" s="146">
        <v>4</v>
      </c>
      <c r="BC22" s="161">
        <f>SUM(BC18:BC21)</f>
        <v>0</v>
      </c>
      <c r="BD22" s="161">
        <f>SUM(BD18:BD21)</f>
        <v>0</v>
      </c>
      <c r="BE22" s="161">
        <f>SUM(BE18:BE21)</f>
        <v>0</v>
      </c>
      <c r="BF22" s="161">
        <f>SUM(BF18:BF21)</f>
        <v>0</v>
      </c>
      <c r="BG22" s="161">
        <f>SUM(BG18:BG21)</f>
        <v>0</v>
      </c>
    </row>
    <row r="23" spans="1:17" ht="12.75">
      <c r="A23" s="139" t="s">
        <v>69</v>
      </c>
      <c r="B23" s="140" t="s">
        <v>103</v>
      </c>
      <c r="C23" s="141" t="s">
        <v>104</v>
      </c>
      <c r="D23" s="142"/>
      <c r="E23" s="143"/>
      <c r="F23" s="143"/>
      <c r="G23" s="144"/>
      <c r="H23" s="145"/>
      <c r="I23" s="145"/>
      <c r="J23" s="145"/>
      <c r="K23" s="145"/>
      <c r="Q23" s="146">
        <v>1</v>
      </c>
    </row>
    <row r="24" spans="1:59" ht="25.5">
      <c r="A24" s="147">
        <v>11</v>
      </c>
      <c r="B24" s="148" t="s">
        <v>105</v>
      </c>
      <c r="C24" s="149" t="s">
        <v>106</v>
      </c>
      <c r="D24" s="150" t="s">
        <v>77</v>
      </c>
      <c r="E24" s="151">
        <v>4.8</v>
      </c>
      <c r="F24" s="151">
        <v>0</v>
      </c>
      <c r="G24" s="152">
        <f>E24*F24</f>
        <v>0</v>
      </c>
      <c r="H24" s="153">
        <v>0.51438</v>
      </c>
      <c r="I24" s="153">
        <f>E24*H24</f>
        <v>2.4690239999999997</v>
      </c>
      <c r="J24" s="153">
        <v>0</v>
      </c>
      <c r="K24" s="153">
        <f>E24*J24</f>
        <v>0</v>
      </c>
      <c r="Q24" s="146">
        <v>2</v>
      </c>
      <c r="AA24" s="122">
        <v>12</v>
      </c>
      <c r="AB24" s="122">
        <v>0</v>
      </c>
      <c r="AC24" s="122">
        <v>11</v>
      </c>
      <c r="BB24" s="122">
        <v>1</v>
      </c>
      <c r="BC24" s="122">
        <f>IF(BB24=1,G24,0)</f>
        <v>0</v>
      </c>
      <c r="BD24" s="122">
        <f>IF(BB24=2,G24,0)</f>
        <v>0</v>
      </c>
      <c r="BE24" s="122">
        <f>IF(BB24=3,G24,0)</f>
        <v>0</v>
      </c>
      <c r="BF24" s="122">
        <f>IF(BB24=4,G24,0)</f>
        <v>0</v>
      </c>
      <c r="BG24" s="122">
        <f>IF(BB24=5,G24,0)</f>
        <v>0</v>
      </c>
    </row>
    <row r="25" spans="1:59" ht="12.75">
      <c r="A25" s="147">
        <v>12</v>
      </c>
      <c r="B25" s="148" t="s">
        <v>107</v>
      </c>
      <c r="C25" s="149" t="s">
        <v>108</v>
      </c>
      <c r="D25" s="150" t="s">
        <v>109</v>
      </c>
      <c r="E25" s="151">
        <v>6.75</v>
      </c>
      <c r="F25" s="151">
        <v>0</v>
      </c>
      <c r="G25" s="152">
        <f>E25*F25</f>
        <v>0</v>
      </c>
      <c r="H25" s="153">
        <v>1</v>
      </c>
      <c r="I25" s="153">
        <f>E25*H25</f>
        <v>6.75</v>
      </c>
      <c r="J25" s="153">
        <v>0</v>
      </c>
      <c r="K25" s="153">
        <f>E25*J25</f>
        <v>0</v>
      </c>
      <c r="Q25" s="146">
        <v>2</v>
      </c>
      <c r="AA25" s="122">
        <v>12</v>
      </c>
      <c r="AB25" s="122">
        <v>1</v>
      </c>
      <c r="AC25" s="122">
        <v>12</v>
      </c>
      <c r="BB25" s="122">
        <v>1</v>
      </c>
      <c r="BC25" s="122">
        <f>IF(BB25=1,G25,0)</f>
        <v>0</v>
      </c>
      <c r="BD25" s="122">
        <f>IF(BB25=2,G25,0)</f>
        <v>0</v>
      </c>
      <c r="BE25" s="122">
        <f>IF(BB25=3,G25,0)</f>
        <v>0</v>
      </c>
      <c r="BF25" s="122">
        <f>IF(BB25=4,G25,0)</f>
        <v>0</v>
      </c>
      <c r="BG25" s="122">
        <f>IF(BB25=5,G25,0)</f>
        <v>0</v>
      </c>
    </row>
    <row r="26" spans="1:59" ht="25.5">
      <c r="A26" s="147">
        <v>13</v>
      </c>
      <c r="B26" s="148" t="s">
        <v>110</v>
      </c>
      <c r="C26" s="149" t="s">
        <v>111</v>
      </c>
      <c r="D26" s="150" t="s">
        <v>77</v>
      </c>
      <c r="E26" s="151">
        <v>24</v>
      </c>
      <c r="F26" s="151">
        <v>0</v>
      </c>
      <c r="G26" s="152">
        <f>E26*F26</f>
        <v>0</v>
      </c>
      <c r="H26" s="153">
        <v>0.4765</v>
      </c>
      <c r="I26" s="153">
        <f>E26*H26</f>
        <v>11.436</v>
      </c>
      <c r="J26" s="153">
        <v>0</v>
      </c>
      <c r="K26" s="153">
        <f>E26*J26</f>
        <v>0</v>
      </c>
      <c r="Q26" s="146">
        <v>2</v>
      </c>
      <c r="AA26" s="122">
        <v>12</v>
      </c>
      <c r="AB26" s="122">
        <v>0</v>
      </c>
      <c r="AC26" s="122">
        <v>13</v>
      </c>
      <c r="BB26" s="122">
        <v>1</v>
      </c>
      <c r="BC26" s="122">
        <f>IF(BB26=1,G26,0)</f>
        <v>0</v>
      </c>
      <c r="BD26" s="122">
        <f>IF(BB26=2,G26,0)</f>
        <v>0</v>
      </c>
      <c r="BE26" s="122">
        <f>IF(BB26=3,G26,0)</f>
        <v>0</v>
      </c>
      <c r="BF26" s="122">
        <f>IF(BB26=4,G26,0)</f>
        <v>0</v>
      </c>
      <c r="BG26" s="122">
        <f>IF(BB26=5,G26,0)</f>
        <v>0</v>
      </c>
    </row>
    <row r="27" spans="1:59" ht="12.75">
      <c r="A27" s="147">
        <v>14</v>
      </c>
      <c r="B27" s="148" t="s">
        <v>112</v>
      </c>
      <c r="C27" s="149" t="s">
        <v>113</v>
      </c>
      <c r="D27" s="150" t="s">
        <v>109</v>
      </c>
      <c r="E27" s="151">
        <v>5.94</v>
      </c>
      <c r="F27" s="151">
        <v>0</v>
      </c>
      <c r="G27" s="152">
        <f>E27*F27</f>
        <v>0</v>
      </c>
      <c r="H27" s="153">
        <v>1</v>
      </c>
      <c r="I27" s="153">
        <f>E27*H27</f>
        <v>5.94</v>
      </c>
      <c r="J27" s="153">
        <v>0</v>
      </c>
      <c r="K27" s="153">
        <f>E27*J27</f>
        <v>0</v>
      </c>
      <c r="Q27" s="146">
        <v>2</v>
      </c>
      <c r="AA27" s="122">
        <v>12</v>
      </c>
      <c r="AB27" s="122">
        <v>1</v>
      </c>
      <c r="AC27" s="122">
        <v>14</v>
      </c>
      <c r="BB27" s="122">
        <v>1</v>
      </c>
      <c r="BC27" s="122">
        <f>IF(BB27=1,G27,0)</f>
        <v>0</v>
      </c>
      <c r="BD27" s="122">
        <f>IF(BB27=2,G27,0)</f>
        <v>0</v>
      </c>
      <c r="BE27" s="122">
        <f>IF(BB27=3,G27,0)</f>
        <v>0</v>
      </c>
      <c r="BF27" s="122">
        <f>IF(BB27=4,G27,0)</f>
        <v>0</v>
      </c>
      <c r="BG27" s="122">
        <f>IF(BB27=5,G27,0)</f>
        <v>0</v>
      </c>
    </row>
    <row r="28" spans="1:59" ht="12.75">
      <c r="A28" s="147">
        <v>15</v>
      </c>
      <c r="B28" s="148" t="s">
        <v>114</v>
      </c>
      <c r="C28" s="149" t="s">
        <v>115</v>
      </c>
      <c r="D28" s="150" t="s">
        <v>109</v>
      </c>
      <c r="E28" s="151">
        <v>3.15</v>
      </c>
      <c r="F28" s="151">
        <v>0</v>
      </c>
      <c r="G28" s="152">
        <f>E28*F28</f>
        <v>0</v>
      </c>
      <c r="H28" s="153">
        <v>1</v>
      </c>
      <c r="I28" s="153">
        <f>E28*H28</f>
        <v>3.15</v>
      </c>
      <c r="J28" s="153">
        <v>0</v>
      </c>
      <c r="K28" s="153">
        <f>E28*J28</f>
        <v>0</v>
      </c>
      <c r="Q28" s="146">
        <v>2</v>
      </c>
      <c r="AA28" s="122">
        <v>12</v>
      </c>
      <c r="AB28" s="122">
        <v>1</v>
      </c>
      <c r="AC28" s="122">
        <v>15</v>
      </c>
      <c r="BB28" s="122">
        <v>1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59" ht="12.75">
      <c r="A29" s="154"/>
      <c r="B29" s="155" t="s">
        <v>72</v>
      </c>
      <c r="C29" s="156" t="str">
        <f>CONCATENATE(B23," ",C23)</f>
        <v>5 Komunikace</v>
      </c>
      <c r="D29" s="154"/>
      <c r="E29" s="157"/>
      <c r="F29" s="157"/>
      <c r="G29" s="158">
        <f>SUM(G23:G28)</f>
        <v>0</v>
      </c>
      <c r="H29" s="159"/>
      <c r="I29" s="160">
        <f>SUM(I23:I28)</f>
        <v>29.745023999999997</v>
      </c>
      <c r="J29" s="159"/>
      <c r="K29" s="160">
        <f>SUM(K23:K28)</f>
        <v>0</v>
      </c>
      <c r="Q29" s="146">
        <v>4</v>
      </c>
      <c r="BC29" s="161">
        <f>SUM(BC23:BC28)</f>
        <v>0</v>
      </c>
      <c r="BD29" s="161">
        <f>SUM(BD23:BD28)</f>
        <v>0</v>
      </c>
      <c r="BE29" s="161">
        <f>SUM(BE23:BE28)</f>
        <v>0</v>
      </c>
      <c r="BF29" s="161">
        <f>SUM(BF23:BF28)</f>
        <v>0</v>
      </c>
      <c r="BG29" s="161">
        <f>SUM(BG23:BG28)</f>
        <v>0</v>
      </c>
    </row>
    <row r="30" spans="1:17" ht="12.75">
      <c r="A30" s="139" t="s">
        <v>69</v>
      </c>
      <c r="B30" s="140" t="s">
        <v>116</v>
      </c>
      <c r="C30" s="141" t="s">
        <v>117</v>
      </c>
      <c r="D30" s="142"/>
      <c r="E30" s="143"/>
      <c r="F30" s="143"/>
      <c r="G30" s="144"/>
      <c r="H30" s="145"/>
      <c r="I30" s="145"/>
      <c r="J30" s="145"/>
      <c r="K30" s="145"/>
      <c r="Q30" s="146">
        <v>1</v>
      </c>
    </row>
    <row r="31" spans="1:59" ht="25.5">
      <c r="A31" s="147">
        <v>16</v>
      </c>
      <c r="B31" s="148" t="s">
        <v>118</v>
      </c>
      <c r="C31" s="149" t="s">
        <v>119</v>
      </c>
      <c r="D31" s="150" t="s">
        <v>77</v>
      </c>
      <c r="E31" s="151">
        <v>65.3</v>
      </c>
      <c r="F31" s="151">
        <v>0</v>
      </c>
      <c r="G31" s="152">
        <f>E31*F31</f>
        <v>0</v>
      </c>
      <c r="H31" s="153">
        <v>0.01071</v>
      </c>
      <c r="I31" s="153">
        <f>E31*H31</f>
        <v>0.6993630000000001</v>
      </c>
      <c r="J31" s="153">
        <v>0</v>
      </c>
      <c r="K31" s="153">
        <f>E31*J31</f>
        <v>0</v>
      </c>
      <c r="Q31" s="146">
        <v>2</v>
      </c>
      <c r="AA31" s="122">
        <v>12</v>
      </c>
      <c r="AB31" s="122">
        <v>0</v>
      </c>
      <c r="AC31" s="122">
        <v>16</v>
      </c>
      <c r="BB31" s="122">
        <v>1</v>
      </c>
      <c r="BC31" s="122">
        <f>IF(BB31=1,G31,0)</f>
        <v>0</v>
      </c>
      <c r="BD31" s="122">
        <f>IF(BB31=2,G31,0)</f>
        <v>0</v>
      </c>
      <c r="BE31" s="122">
        <f>IF(BB31=3,G31,0)</f>
        <v>0</v>
      </c>
      <c r="BF31" s="122">
        <f>IF(BB31=4,G31,0)</f>
        <v>0</v>
      </c>
      <c r="BG31" s="122">
        <f>IF(BB31=5,G31,0)</f>
        <v>0</v>
      </c>
    </row>
    <row r="32" spans="1:59" ht="12.75">
      <c r="A32" s="147">
        <v>17</v>
      </c>
      <c r="B32" s="148" t="s">
        <v>120</v>
      </c>
      <c r="C32" s="149" t="s">
        <v>121</v>
      </c>
      <c r="D32" s="150" t="s">
        <v>77</v>
      </c>
      <c r="E32" s="151">
        <v>65.3</v>
      </c>
      <c r="F32" s="151">
        <v>0</v>
      </c>
      <c r="G32" s="152">
        <f>E32*F32</f>
        <v>0</v>
      </c>
      <c r="H32" s="153">
        <v>0</v>
      </c>
      <c r="I32" s="153">
        <f>E32*H32</f>
        <v>0</v>
      </c>
      <c r="J32" s="153">
        <v>-0.046</v>
      </c>
      <c r="K32" s="153">
        <f>E32*J32</f>
        <v>-3.0038</v>
      </c>
      <c r="Q32" s="146">
        <v>2</v>
      </c>
      <c r="AA32" s="122">
        <v>12</v>
      </c>
      <c r="AB32" s="122">
        <v>0</v>
      </c>
      <c r="AC32" s="122">
        <v>17</v>
      </c>
      <c r="BB32" s="122">
        <v>1</v>
      </c>
      <c r="BC32" s="122">
        <f>IF(BB32=1,G32,0)</f>
        <v>0</v>
      </c>
      <c r="BD32" s="122">
        <f>IF(BB32=2,G32,0)</f>
        <v>0</v>
      </c>
      <c r="BE32" s="122">
        <f>IF(BB32=3,G32,0)</f>
        <v>0</v>
      </c>
      <c r="BF32" s="122">
        <f>IF(BB32=4,G32,0)</f>
        <v>0</v>
      </c>
      <c r="BG32" s="122">
        <f>IF(BB32=5,G32,0)</f>
        <v>0</v>
      </c>
    </row>
    <row r="33" spans="1:59" ht="12.75">
      <c r="A33" s="154"/>
      <c r="B33" s="155" t="s">
        <v>72</v>
      </c>
      <c r="C33" s="156" t="str">
        <f>CONCATENATE(B30," ",C30)</f>
        <v>60 Úpravy povrchů, omítky</v>
      </c>
      <c r="D33" s="154"/>
      <c r="E33" s="157"/>
      <c r="F33" s="157"/>
      <c r="G33" s="158">
        <f>SUM(G30:G32)</f>
        <v>0</v>
      </c>
      <c r="H33" s="159"/>
      <c r="I33" s="160">
        <f>SUM(I30:I32)</f>
        <v>0.6993630000000001</v>
      </c>
      <c r="J33" s="159"/>
      <c r="K33" s="160">
        <f>SUM(K30:K32)</f>
        <v>-3.0038</v>
      </c>
      <c r="Q33" s="146">
        <v>4</v>
      </c>
      <c r="BC33" s="161">
        <f>SUM(BC30:BC32)</f>
        <v>0</v>
      </c>
      <c r="BD33" s="161">
        <f>SUM(BD30:BD32)</f>
        <v>0</v>
      </c>
      <c r="BE33" s="161">
        <f>SUM(BE30:BE32)</f>
        <v>0</v>
      </c>
      <c r="BF33" s="161">
        <f>SUM(BF30:BF32)</f>
        <v>0</v>
      </c>
      <c r="BG33" s="161">
        <f>SUM(BG30:BG32)</f>
        <v>0</v>
      </c>
    </row>
    <row r="34" spans="1:17" ht="12.75">
      <c r="A34" s="139" t="s">
        <v>69</v>
      </c>
      <c r="B34" s="140" t="s">
        <v>122</v>
      </c>
      <c r="C34" s="141" t="s">
        <v>123</v>
      </c>
      <c r="D34" s="142"/>
      <c r="E34" s="143"/>
      <c r="F34" s="143"/>
      <c r="G34" s="144"/>
      <c r="H34" s="145"/>
      <c r="I34" s="145"/>
      <c r="J34" s="145"/>
      <c r="K34" s="145"/>
      <c r="Q34" s="146">
        <v>1</v>
      </c>
    </row>
    <row r="35" spans="1:59" ht="12.75">
      <c r="A35" s="147">
        <v>18</v>
      </c>
      <c r="B35" s="148" t="s">
        <v>124</v>
      </c>
      <c r="C35" s="149" t="s">
        <v>125</v>
      </c>
      <c r="D35" s="150" t="s">
        <v>77</v>
      </c>
      <c r="E35" s="151">
        <v>49.5</v>
      </c>
      <c r="F35" s="151">
        <v>0</v>
      </c>
      <c r="G35" s="152">
        <f>E35*F35</f>
        <v>0</v>
      </c>
      <c r="H35" s="153">
        <v>0.0105</v>
      </c>
      <c r="I35" s="153">
        <f>E35*H35</f>
        <v>0.51975</v>
      </c>
      <c r="J35" s="153">
        <v>0</v>
      </c>
      <c r="K35" s="153">
        <f>E35*J35</f>
        <v>0</v>
      </c>
      <c r="Q35" s="146">
        <v>2</v>
      </c>
      <c r="AA35" s="122">
        <v>12</v>
      </c>
      <c r="AB35" s="122">
        <v>0</v>
      </c>
      <c r="AC35" s="122">
        <v>18</v>
      </c>
      <c r="BB35" s="122">
        <v>1</v>
      </c>
      <c r="BC35" s="122">
        <f>IF(BB35=1,G35,0)</f>
        <v>0</v>
      </c>
      <c r="BD35" s="122">
        <f>IF(BB35=2,G35,0)</f>
        <v>0</v>
      </c>
      <c r="BE35" s="122">
        <f>IF(BB35=3,G35,0)</f>
        <v>0</v>
      </c>
      <c r="BF35" s="122">
        <f>IF(BB35=4,G35,0)</f>
        <v>0</v>
      </c>
      <c r="BG35" s="122">
        <f>IF(BB35=5,G35,0)</f>
        <v>0</v>
      </c>
    </row>
    <row r="36" spans="1:59" ht="12.75">
      <c r="A36" s="147">
        <v>19</v>
      </c>
      <c r="B36" s="148" t="s">
        <v>126</v>
      </c>
      <c r="C36" s="149" t="s">
        <v>127</v>
      </c>
      <c r="D36" s="150" t="s">
        <v>77</v>
      </c>
      <c r="E36" s="151">
        <v>49.5</v>
      </c>
      <c r="F36" s="151">
        <v>0</v>
      </c>
      <c r="G36" s="152">
        <f>E36*F36</f>
        <v>0</v>
      </c>
      <c r="H36" s="153">
        <v>0.0336</v>
      </c>
      <c r="I36" s="153">
        <f>E36*H36</f>
        <v>1.6631999999999998</v>
      </c>
      <c r="J36" s="153">
        <v>0</v>
      </c>
      <c r="K36" s="153">
        <f>E36*J36</f>
        <v>0</v>
      </c>
      <c r="Q36" s="146">
        <v>2</v>
      </c>
      <c r="AA36" s="122">
        <v>12</v>
      </c>
      <c r="AB36" s="122">
        <v>0</v>
      </c>
      <c r="AC36" s="122">
        <v>19</v>
      </c>
      <c r="BB36" s="122">
        <v>1</v>
      </c>
      <c r="BC36" s="122">
        <f>IF(BB36=1,G36,0)</f>
        <v>0</v>
      </c>
      <c r="BD36" s="122">
        <f>IF(BB36=2,G36,0)</f>
        <v>0</v>
      </c>
      <c r="BE36" s="122">
        <f>IF(BB36=3,G36,0)</f>
        <v>0</v>
      </c>
      <c r="BF36" s="122">
        <f>IF(BB36=4,G36,0)</f>
        <v>0</v>
      </c>
      <c r="BG36" s="122">
        <f>IF(BB36=5,G36,0)</f>
        <v>0</v>
      </c>
    </row>
    <row r="37" spans="1:59" ht="25.5">
      <c r="A37" s="147">
        <v>20</v>
      </c>
      <c r="B37" s="148" t="s">
        <v>128</v>
      </c>
      <c r="C37" s="149" t="s">
        <v>129</v>
      </c>
      <c r="D37" s="150" t="s">
        <v>77</v>
      </c>
      <c r="E37" s="151">
        <v>49.7</v>
      </c>
      <c r="F37" s="151">
        <v>0</v>
      </c>
      <c r="G37" s="152">
        <f>E37*F37</f>
        <v>0</v>
      </c>
      <c r="H37" s="153">
        <v>0</v>
      </c>
      <c r="I37" s="153">
        <f>E37*H37</f>
        <v>0</v>
      </c>
      <c r="J37" s="153">
        <v>-0.092</v>
      </c>
      <c r="K37" s="153">
        <f>E37*J37</f>
        <v>-4.5724</v>
      </c>
      <c r="Q37" s="146">
        <v>2</v>
      </c>
      <c r="AA37" s="122">
        <v>12</v>
      </c>
      <c r="AB37" s="122">
        <v>0</v>
      </c>
      <c r="AC37" s="122">
        <v>20</v>
      </c>
      <c r="BB37" s="122">
        <v>1</v>
      </c>
      <c r="BC37" s="122">
        <f>IF(BB37=1,G37,0)</f>
        <v>0</v>
      </c>
      <c r="BD37" s="122">
        <f>IF(BB37=2,G37,0)</f>
        <v>0</v>
      </c>
      <c r="BE37" s="122">
        <f>IF(BB37=3,G37,0)</f>
        <v>0</v>
      </c>
      <c r="BF37" s="122">
        <f>IF(BB37=4,G37,0)</f>
        <v>0</v>
      </c>
      <c r="BG37" s="122">
        <f>IF(BB37=5,G37,0)</f>
        <v>0</v>
      </c>
    </row>
    <row r="38" spans="1:59" ht="12.75">
      <c r="A38" s="154"/>
      <c r="B38" s="155" t="s">
        <v>72</v>
      </c>
      <c r="C38" s="156" t="str">
        <f>CONCATENATE(B34," ",C34)</f>
        <v>62 Upravy povrchů vnější</v>
      </c>
      <c r="D38" s="154"/>
      <c r="E38" s="157"/>
      <c r="F38" s="157"/>
      <c r="G38" s="158">
        <f>SUM(G34:G37)</f>
        <v>0</v>
      </c>
      <c r="H38" s="159"/>
      <c r="I38" s="160">
        <f>SUM(I34:I37)</f>
        <v>2.18295</v>
      </c>
      <c r="J38" s="159"/>
      <c r="K38" s="160">
        <f>SUM(K34:K37)</f>
        <v>-4.5724</v>
      </c>
      <c r="Q38" s="146">
        <v>4</v>
      </c>
      <c r="BC38" s="161">
        <f>SUM(BC34:BC37)</f>
        <v>0</v>
      </c>
      <c r="BD38" s="161">
        <f>SUM(BD34:BD37)</f>
        <v>0</v>
      </c>
      <c r="BE38" s="161">
        <f>SUM(BE34:BE37)</f>
        <v>0</v>
      </c>
      <c r="BF38" s="161">
        <f>SUM(BF34:BF37)</f>
        <v>0</v>
      </c>
      <c r="BG38" s="161">
        <f>SUM(BG34:BG37)</f>
        <v>0</v>
      </c>
    </row>
    <row r="39" spans="1:17" ht="12.75">
      <c r="A39" s="139" t="s">
        <v>69</v>
      </c>
      <c r="B39" s="140" t="s">
        <v>130</v>
      </c>
      <c r="C39" s="141" t="s">
        <v>131</v>
      </c>
      <c r="D39" s="142"/>
      <c r="E39" s="143"/>
      <c r="F39" s="143"/>
      <c r="G39" s="144"/>
      <c r="H39" s="145"/>
      <c r="I39" s="145"/>
      <c r="J39" s="145"/>
      <c r="K39" s="145"/>
      <c r="Q39" s="146">
        <v>1</v>
      </c>
    </row>
    <row r="40" spans="1:59" ht="12.75">
      <c r="A40" s="147">
        <v>21</v>
      </c>
      <c r="B40" s="148" t="s">
        <v>132</v>
      </c>
      <c r="C40" s="149" t="s">
        <v>133</v>
      </c>
      <c r="D40" s="150" t="s">
        <v>77</v>
      </c>
      <c r="E40" s="151">
        <v>264.2</v>
      </c>
      <c r="F40" s="151">
        <v>0</v>
      </c>
      <c r="G40" s="152">
        <f>E40*F40</f>
        <v>0</v>
      </c>
      <c r="H40" s="153">
        <v>0.0066</v>
      </c>
      <c r="I40" s="153">
        <f>E40*H40</f>
        <v>1.74372</v>
      </c>
      <c r="J40" s="153">
        <v>0</v>
      </c>
      <c r="K40" s="153">
        <f>E40*J40</f>
        <v>0</v>
      </c>
      <c r="Q40" s="146">
        <v>2</v>
      </c>
      <c r="AA40" s="122">
        <v>12</v>
      </c>
      <c r="AB40" s="122">
        <v>1</v>
      </c>
      <c r="AC40" s="122">
        <v>21</v>
      </c>
      <c r="BB40" s="122">
        <v>1</v>
      </c>
      <c r="BC40" s="122">
        <f>IF(BB40=1,G40,0)</f>
        <v>0</v>
      </c>
      <c r="BD40" s="122">
        <f>IF(BB40=2,G40,0)</f>
        <v>0</v>
      </c>
      <c r="BE40" s="122">
        <f>IF(BB40=3,G40,0)</f>
        <v>0</v>
      </c>
      <c r="BF40" s="122">
        <f>IF(BB40=4,G40,0)</f>
        <v>0</v>
      </c>
      <c r="BG40" s="122">
        <f>IF(BB40=5,G40,0)</f>
        <v>0</v>
      </c>
    </row>
    <row r="41" spans="1:59" ht="12.75">
      <c r="A41" s="147">
        <v>22</v>
      </c>
      <c r="B41" s="148" t="s">
        <v>132</v>
      </c>
      <c r="C41" s="149" t="s">
        <v>133</v>
      </c>
      <c r="D41" s="150" t="s">
        <v>77</v>
      </c>
      <c r="E41" s="151">
        <v>264.2</v>
      </c>
      <c r="F41" s="151">
        <v>0</v>
      </c>
      <c r="G41" s="152">
        <f>E41*F41</f>
        <v>0</v>
      </c>
      <c r="H41" s="153">
        <v>0.0066</v>
      </c>
      <c r="I41" s="153">
        <f>E41*H41</f>
        <v>1.74372</v>
      </c>
      <c r="J41" s="153">
        <v>0</v>
      </c>
      <c r="K41" s="153">
        <f>E41*J41</f>
        <v>0</v>
      </c>
      <c r="Q41" s="146">
        <v>2</v>
      </c>
      <c r="AA41" s="122">
        <v>12</v>
      </c>
      <c r="AB41" s="122">
        <v>1</v>
      </c>
      <c r="AC41" s="122">
        <v>22</v>
      </c>
      <c r="BB41" s="122">
        <v>1</v>
      </c>
      <c r="BC41" s="122">
        <f>IF(BB41=1,G41,0)</f>
        <v>0</v>
      </c>
      <c r="BD41" s="122">
        <f>IF(BB41=2,G41,0)</f>
        <v>0</v>
      </c>
      <c r="BE41" s="122">
        <f>IF(BB41=3,G41,0)</f>
        <v>0</v>
      </c>
      <c r="BF41" s="122">
        <f>IF(BB41=4,G41,0)</f>
        <v>0</v>
      </c>
      <c r="BG41" s="122">
        <f>IF(BB41=5,G41,0)</f>
        <v>0</v>
      </c>
    </row>
    <row r="42" spans="1:59" ht="12.75">
      <c r="A42" s="147">
        <v>23</v>
      </c>
      <c r="B42" s="148" t="s">
        <v>134</v>
      </c>
      <c r="C42" s="149" t="s">
        <v>135</v>
      </c>
      <c r="D42" s="150" t="s">
        <v>77</v>
      </c>
      <c r="E42" s="151">
        <v>233.45</v>
      </c>
      <c r="F42" s="151">
        <v>0</v>
      </c>
      <c r="G42" s="152">
        <f>E42*F42</f>
        <v>0</v>
      </c>
      <c r="H42" s="153">
        <v>0.0043</v>
      </c>
      <c r="I42" s="153">
        <f>E42*H42</f>
        <v>1.003835</v>
      </c>
      <c r="J42" s="153">
        <v>0</v>
      </c>
      <c r="K42" s="153">
        <f>E42*J42</f>
        <v>0</v>
      </c>
      <c r="Q42" s="146">
        <v>2</v>
      </c>
      <c r="AA42" s="122">
        <v>12</v>
      </c>
      <c r="AB42" s="122">
        <v>1</v>
      </c>
      <c r="AC42" s="122">
        <v>23</v>
      </c>
      <c r="BB42" s="122">
        <v>1</v>
      </c>
      <c r="BC42" s="122">
        <f>IF(BB42=1,G42,0)</f>
        <v>0</v>
      </c>
      <c r="BD42" s="122">
        <f>IF(BB42=2,G42,0)</f>
        <v>0</v>
      </c>
      <c r="BE42" s="122">
        <f>IF(BB42=3,G42,0)</f>
        <v>0</v>
      </c>
      <c r="BF42" s="122">
        <f>IF(BB42=4,G42,0)</f>
        <v>0</v>
      </c>
      <c r="BG42" s="122">
        <f>IF(BB42=5,G42,0)</f>
        <v>0</v>
      </c>
    </row>
    <row r="43" spans="1:59" ht="12.75">
      <c r="A43" s="147">
        <v>24</v>
      </c>
      <c r="B43" s="148" t="s">
        <v>136</v>
      </c>
      <c r="C43" s="149" t="s">
        <v>137</v>
      </c>
      <c r="D43" s="150" t="s">
        <v>77</v>
      </c>
      <c r="E43" s="151">
        <v>264</v>
      </c>
      <c r="F43" s="151">
        <v>0</v>
      </c>
      <c r="G43" s="152">
        <f>E43*F43</f>
        <v>0</v>
      </c>
      <c r="H43" s="153">
        <v>0.04984</v>
      </c>
      <c r="I43" s="153">
        <f>E43*H43</f>
        <v>13.157760000000001</v>
      </c>
      <c r="J43" s="153">
        <v>0</v>
      </c>
      <c r="K43" s="153">
        <f>E43*J43</f>
        <v>0</v>
      </c>
      <c r="Q43" s="146">
        <v>2</v>
      </c>
      <c r="AA43" s="122">
        <v>12</v>
      </c>
      <c r="AB43" s="122">
        <v>0</v>
      </c>
      <c r="AC43" s="122">
        <v>24</v>
      </c>
      <c r="BB43" s="122">
        <v>1</v>
      </c>
      <c r="BC43" s="122">
        <f>IF(BB43=1,G43,0)</f>
        <v>0</v>
      </c>
      <c r="BD43" s="122">
        <f>IF(BB43=2,G43,0)</f>
        <v>0</v>
      </c>
      <c r="BE43" s="122">
        <f>IF(BB43=3,G43,0)</f>
        <v>0</v>
      </c>
      <c r="BF43" s="122">
        <f>IF(BB43=4,G43,0)</f>
        <v>0</v>
      </c>
      <c r="BG43" s="122">
        <f>IF(BB43=5,G43,0)</f>
        <v>0</v>
      </c>
    </row>
    <row r="44" spans="1:59" ht="12.75">
      <c r="A44" s="147">
        <v>25</v>
      </c>
      <c r="B44" s="148" t="s">
        <v>93</v>
      </c>
      <c r="C44" s="149" t="s">
        <v>94</v>
      </c>
      <c r="D44" s="150" t="s">
        <v>77</v>
      </c>
      <c r="E44" s="151">
        <v>264</v>
      </c>
      <c r="F44" s="151">
        <v>0</v>
      </c>
      <c r="G44" s="152">
        <f>E44*F44</f>
        <v>0</v>
      </c>
      <c r="H44" s="153">
        <v>0.0005</v>
      </c>
      <c r="I44" s="153">
        <f>E44*H44</f>
        <v>0.132</v>
      </c>
      <c r="J44" s="153">
        <v>0</v>
      </c>
      <c r="K44" s="153">
        <f>E44*J44</f>
        <v>0</v>
      </c>
      <c r="Q44" s="146">
        <v>2</v>
      </c>
      <c r="AA44" s="122">
        <v>12</v>
      </c>
      <c r="AB44" s="122">
        <v>1</v>
      </c>
      <c r="AC44" s="122">
        <v>25</v>
      </c>
      <c r="BB44" s="122">
        <v>1</v>
      </c>
      <c r="BC44" s="122">
        <f>IF(BB44=1,G44,0)</f>
        <v>0</v>
      </c>
      <c r="BD44" s="122">
        <f>IF(BB44=2,G44,0)</f>
        <v>0</v>
      </c>
      <c r="BE44" s="122">
        <f>IF(BB44=3,G44,0)</f>
        <v>0</v>
      </c>
      <c r="BF44" s="122">
        <f>IF(BB44=4,G44,0)</f>
        <v>0</v>
      </c>
      <c r="BG44" s="122">
        <f>IF(BB44=5,G44,0)</f>
        <v>0</v>
      </c>
    </row>
    <row r="45" spans="1:59" ht="12.75">
      <c r="A45" s="154"/>
      <c r="B45" s="155" t="s">
        <v>72</v>
      </c>
      <c r="C45" s="156" t="str">
        <f>CONCATENATE(B39," ",C39)</f>
        <v>63 Podlahy a podlahové konstrukce</v>
      </c>
      <c r="D45" s="154"/>
      <c r="E45" s="157"/>
      <c r="F45" s="157"/>
      <c r="G45" s="158">
        <f>SUM(G39:G44)</f>
        <v>0</v>
      </c>
      <c r="H45" s="159"/>
      <c r="I45" s="160">
        <f>SUM(I39:I44)</f>
        <v>17.781035000000003</v>
      </c>
      <c r="J45" s="159"/>
      <c r="K45" s="160">
        <f>SUM(K39:K44)</f>
        <v>0</v>
      </c>
      <c r="Q45" s="146">
        <v>4</v>
      </c>
      <c r="BC45" s="161">
        <f>SUM(BC39:BC44)</f>
        <v>0</v>
      </c>
      <c r="BD45" s="161">
        <f>SUM(BD39:BD44)</f>
        <v>0</v>
      </c>
      <c r="BE45" s="161">
        <f>SUM(BE39:BE44)</f>
        <v>0</v>
      </c>
      <c r="BF45" s="161">
        <f>SUM(BF39:BF44)</f>
        <v>0</v>
      </c>
      <c r="BG45" s="161">
        <f>SUM(BG39:BG44)</f>
        <v>0</v>
      </c>
    </row>
    <row r="46" spans="1:17" ht="12.75">
      <c r="A46" s="139" t="s">
        <v>69</v>
      </c>
      <c r="B46" s="140" t="s">
        <v>138</v>
      </c>
      <c r="C46" s="141" t="s">
        <v>139</v>
      </c>
      <c r="D46" s="142"/>
      <c r="E46" s="143"/>
      <c r="F46" s="143"/>
      <c r="G46" s="144"/>
      <c r="H46" s="145"/>
      <c r="I46" s="145"/>
      <c r="J46" s="145"/>
      <c r="K46" s="145"/>
      <c r="Q46" s="146">
        <v>1</v>
      </c>
    </row>
    <row r="47" spans="1:59" ht="12.75">
      <c r="A47" s="147">
        <v>26</v>
      </c>
      <c r="B47" s="148" t="s">
        <v>140</v>
      </c>
      <c r="C47" s="149" t="s">
        <v>141</v>
      </c>
      <c r="D47" s="150" t="s">
        <v>82</v>
      </c>
      <c r="E47" s="151">
        <v>15</v>
      </c>
      <c r="F47" s="151">
        <v>0</v>
      </c>
      <c r="G47" s="152">
        <f>E47*F47</f>
        <v>0</v>
      </c>
      <c r="H47" s="153">
        <v>0</v>
      </c>
      <c r="I47" s="153">
        <f>E47*H47</f>
        <v>0</v>
      </c>
      <c r="J47" s="153">
        <v>0</v>
      </c>
      <c r="K47" s="153">
        <f>E47*J47</f>
        <v>0</v>
      </c>
      <c r="Q47" s="146">
        <v>2</v>
      </c>
      <c r="AA47" s="122">
        <v>12</v>
      </c>
      <c r="AB47" s="122">
        <v>0</v>
      </c>
      <c r="AC47" s="122">
        <v>26</v>
      </c>
      <c r="BB47" s="122">
        <v>1</v>
      </c>
      <c r="BC47" s="122">
        <f>IF(BB47=1,G47,0)</f>
        <v>0</v>
      </c>
      <c r="BD47" s="122">
        <f>IF(BB47=2,G47,0)</f>
        <v>0</v>
      </c>
      <c r="BE47" s="122">
        <f>IF(BB47=3,G47,0)</f>
        <v>0</v>
      </c>
      <c r="BF47" s="122">
        <f>IF(BB47=4,G47,0)</f>
        <v>0</v>
      </c>
      <c r="BG47" s="122">
        <f>IF(BB47=5,G47,0)</f>
        <v>0</v>
      </c>
    </row>
    <row r="48" spans="1:59" ht="12.75">
      <c r="A48" s="147">
        <v>27</v>
      </c>
      <c r="B48" s="148" t="s">
        <v>142</v>
      </c>
      <c r="C48" s="149" t="s">
        <v>143</v>
      </c>
      <c r="D48" s="150" t="s">
        <v>144</v>
      </c>
      <c r="E48" s="151">
        <v>1</v>
      </c>
      <c r="F48" s="151">
        <v>0</v>
      </c>
      <c r="G48" s="152">
        <f>E48*F48</f>
        <v>0</v>
      </c>
      <c r="H48" s="153">
        <v>0</v>
      </c>
      <c r="I48" s="153">
        <f>E48*H48</f>
        <v>0</v>
      </c>
      <c r="J48" s="153">
        <v>0</v>
      </c>
      <c r="K48" s="153">
        <f>E48*J48</f>
        <v>0</v>
      </c>
      <c r="Q48" s="146">
        <v>2</v>
      </c>
      <c r="AA48" s="122">
        <v>12</v>
      </c>
      <c r="AB48" s="122">
        <v>0</v>
      </c>
      <c r="AC48" s="122">
        <v>27</v>
      </c>
      <c r="BB48" s="122">
        <v>1</v>
      </c>
      <c r="BC48" s="122">
        <f>IF(BB48=1,G48,0)</f>
        <v>0</v>
      </c>
      <c r="BD48" s="122">
        <f>IF(BB48=2,G48,0)</f>
        <v>0</v>
      </c>
      <c r="BE48" s="122">
        <f>IF(BB48=3,G48,0)</f>
        <v>0</v>
      </c>
      <c r="BF48" s="122">
        <f>IF(BB48=4,G48,0)</f>
        <v>0</v>
      </c>
      <c r="BG48" s="122">
        <f>IF(BB48=5,G48,0)</f>
        <v>0</v>
      </c>
    </row>
    <row r="49" spans="1:59" ht="12.75">
      <c r="A49" s="147">
        <v>28</v>
      </c>
      <c r="B49" s="148" t="s">
        <v>145</v>
      </c>
      <c r="C49" s="149" t="s">
        <v>146</v>
      </c>
      <c r="D49" s="150" t="s">
        <v>144</v>
      </c>
      <c r="E49" s="151">
        <v>1</v>
      </c>
      <c r="F49" s="151">
        <v>0</v>
      </c>
      <c r="G49" s="152">
        <f>E49*F49</f>
        <v>0</v>
      </c>
      <c r="H49" s="153">
        <v>0</v>
      </c>
      <c r="I49" s="153">
        <f>E49*H49</f>
        <v>0</v>
      </c>
      <c r="J49" s="153">
        <v>0</v>
      </c>
      <c r="K49" s="153">
        <f>E49*J49</f>
        <v>0</v>
      </c>
      <c r="Q49" s="146">
        <v>2</v>
      </c>
      <c r="AA49" s="122">
        <v>12</v>
      </c>
      <c r="AB49" s="122">
        <v>0</v>
      </c>
      <c r="AC49" s="122">
        <v>28</v>
      </c>
      <c r="BB49" s="122">
        <v>1</v>
      </c>
      <c r="BC49" s="122">
        <f>IF(BB49=1,G49,0)</f>
        <v>0</v>
      </c>
      <c r="BD49" s="122">
        <f>IF(BB49=2,G49,0)</f>
        <v>0</v>
      </c>
      <c r="BE49" s="122">
        <f>IF(BB49=3,G49,0)</f>
        <v>0</v>
      </c>
      <c r="BF49" s="122">
        <f>IF(BB49=4,G49,0)</f>
        <v>0</v>
      </c>
      <c r="BG49" s="122">
        <f>IF(BB49=5,G49,0)</f>
        <v>0</v>
      </c>
    </row>
    <row r="50" spans="1:59" ht="12.75">
      <c r="A50" s="154"/>
      <c r="B50" s="155" t="s">
        <v>72</v>
      </c>
      <c r="C50" s="156" t="str">
        <f>CONCATENATE(B46," ",C46)</f>
        <v>8 Trubní vedení</v>
      </c>
      <c r="D50" s="154"/>
      <c r="E50" s="157"/>
      <c r="F50" s="157"/>
      <c r="G50" s="158">
        <f>SUM(G46:G49)</f>
        <v>0</v>
      </c>
      <c r="H50" s="159"/>
      <c r="I50" s="160">
        <f>SUM(I46:I49)</f>
        <v>0</v>
      </c>
      <c r="J50" s="159"/>
      <c r="K50" s="160">
        <f>SUM(K46:K49)</f>
        <v>0</v>
      </c>
      <c r="Q50" s="146">
        <v>4</v>
      </c>
      <c r="BC50" s="161">
        <f>SUM(BC46:BC49)</f>
        <v>0</v>
      </c>
      <c r="BD50" s="161">
        <f>SUM(BD46:BD49)</f>
        <v>0</v>
      </c>
      <c r="BE50" s="161">
        <f>SUM(BE46:BE49)</f>
        <v>0</v>
      </c>
      <c r="BF50" s="161">
        <f>SUM(BF46:BF49)</f>
        <v>0</v>
      </c>
      <c r="BG50" s="161">
        <f>SUM(BG46:BG49)</f>
        <v>0</v>
      </c>
    </row>
    <row r="51" spans="1:17" ht="12.75">
      <c r="A51" s="139" t="s">
        <v>69</v>
      </c>
      <c r="B51" s="140" t="s">
        <v>147</v>
      </c>
      <c r="C51" s="141" t="s">
        <v>148</v>
      </c>
      <c r="D51" s="142"/>
      <c r="E51" s="143"/>
      <c r="F51" s="143"/>
      <c r="G51" s="144"/>
      <c r="H51" s="145"/>
      <c r="I51" s="145"/>
      <c r="J51" s="145"/>
      <c r="K51" s="145"/>
      <c r="Q51" s="146">
        <v>1</v>
      </c>
    </row>
    <row r="52" spans="1:59" ht="12.75">
      <c r="A52" s="147">
        <v>29</v>
      </c>
      <c r="B52" s="148" t="s">
        <v>149</v>
      </c>
      <c r="C52" s="149" t="s">
        <v>150</v>
      </c>
      <c r="D52" s="150" t="s">
        <v>77</v>
      </c>
      <c r="E52" s="151">
        <v>264</v>
      </c>
      <c r="F52" s="151">
        <v>0</v>
      </c>
      <c r="G52" s="152">
        <f>E52*F52</f>
        <v>0</v>
      </c>
      <c r="H52" s="153">
        <v>0</v>
      </c>
      <c r="I52" s="153">
        <f>E52*H52</f>
        <v>0</v>
      </c>
      <c r="J52" s="153">
        <v>0</v>
      </c>
      <c r="K52" s="153">
        <f>E52*J52</f>
        <v>0</v>
      </c>
      <c r="Q52" s="146">
        <v>2</v>
      </c>
      <c r="AA52" s="122">
        <v>12</v>
      </c>
      <c r="AB52" s="122">
        <v>0</v>
      </c>
      <c r="AC52" s="122">
        <v>29</v>
      </c>
      <c r="BB52" s="122">
        <v>1</v>
      </c>
      <c r="BC52" s="122">
        <f>IF(BB52=1,G52,0)</f>
        <v>0</v>
      </c>
      <c r="BD52" s="122">
        <f>IF(BB52=2,G52,0)</f>
        <v>0</v>
      </c>
      <c r="BE52" s="122">
        <f>IF(BB52=3,G52,0)</f>
        <v>0</v>
      </c>
      <c r="BF52" s="122">
        <f>IF(BB52=4,G52,0)</f>
        <v>0</v>
      </c>
      <c r="BG52" s="122">
        <f>IF(BB52=5,G52,0)</f>
        <v>0</v>
      </c>
    </row>
    <row r="53" spans="1:59" ht="12.75">
      <c r="A53" s="147">
        <v>30</v>
      </c>
      <c r="B53" s="148" t="s">
        <v>151</v>
      </c>
      <c r="C53" s="149" t="s">
        <v>152</v>
      </c>
      <c r="D53" s="150" t="s">
        <v>77</v>
      </c>
      <c r="E53" s="151">
        <v>15</v>
      </c>
      <c r="F53" s="151">
        <v>0</v>
      </c>
      <c r="G53" s="152">
        <f>E53*F53</f>
        <v>0</v>
      </c>
      <c r="H53" s="153">
        <v>0</v>
      </c>
      <c r="I53" s="153">
        <f>E53*H53</f>
        <v>0</v>
      </c>
      <c r="J53" s="153">
        <v>0</v>
      </c>
      <c r="K53" s="153">
        <f>E53*J53</f>
        <v>0</v>
      </c>
      <c r="Q53" s="146">
        <v>2</v>
      </c>
      <c r="AA53" s="122">
        <v>12</v>
      </c>
      <c r="AB53" s="122">
        <v>0</v>
      </c>
      <c r="AC53" s="122">
        <v>30</v>
      </c>
      <c r="BB53" s="122">
        <v>1</v>
      </c>
      <c r="BC53" s="122">
        <f>IF(BB53=1,G53,0)</f>
        <v>0</v>
      </c>
      <c r="BD53" s="122">
        <f>IF(BB53=2,G53,0)</f>
        <v>0</v>
      </c>
      <c r="BE53" s="122">
        <f>IF(BB53=3,G53,0)</f>
        <v>0</v>
      </c>
      <c r="BF53" s="122">
        <f>IF(BB53=4,G53,0)</f>
        <v>0</v>
      </c>
      <c r="BG53" s="122">
        <f>IF(BB53=5,G53,0)</f>
        <v>0</v>
      </c>
    </row>
    <row r="54" spans="1:59" ht="12.75">
      <c r="A54" s="154"/>
      <c r="B54" s="155" t="s">
        <v>72</v>
      </c>
      <c r="C54" s="156" t="str">
        <f>CONCATENATE(B51," ",C51)</f>
        <v>95 Dokončovací kce na pozem.stav.</v>
      </c>
      <c r="D54" s="154"/>
      <c r="E54" s="157"/>
      <c r="F54" s="157"/>
      <c r="G54" s="158">
        <f>SUM(G51:G53)</f>
        <v>0</v>
      </c>
      <c r="H54" s="159"/>
      <c r="I54" s="160">
        <f>SUM(I51:I53)</f>
        <v>0</v>
      </c>
      <c r="J54" s="159"/>
      <c r="K54" s="160">
        <f>SUM(K51:K53)</f>
        <v>0</v>
      </c>
      <c r="Q54" s="146">
        <v>4</v>
      </c>
      <c r="BC54" s="161">
        <f>SUM(BC51:BC53)</f>
        <v>0</v>
      </c>
      <c r="BD54" s="161">
        <f>SUM(BD51:BD53)</f>
        <v>0</v>
      </c>
      <c r="BE54" s="161">
        <f>SUM(BE51:BE53)</f>
        <v>0</v>
      </c>
      <c r="BF54" s="161">
        <f>SUM(BF51:BF53)</f>
        <v>0</v>
      </c>
      <c r="BG54" s="161">
        <f>SUM(BG51:BG53)</f>
        <v>0</v>
      </c>
    </row>
    <row r="55" spans="1:17" ht="12.75">
      <c r="A55" s="139" t="s">
        <v>69</v>
      </c>
      <c r="B55" s="140" t="s">
        <v>153</v>
      </c>
      <c r="C55" s="141" t="s">
        <v>154</v>
      </c>
      <c r="D55" s="142"/>
      <c r="E55" s="143"/>
      <c r="F55" s="143"/>
      <c r="G55" s="144"/>
      <c r="H55" s="145"/>
      <c r="I55" s="145"/>
      <c r="J55" s="145"/>
      <c r="K55" s="145"/>
      <c r="Q55" s="146">
        <v>1</v>
      </c>
    </row>
    <row r="56" spans="1:59" ht="12.75">
      <c r="A56" s="147">
        <v>31</v>
      </c>
      <c r="B56" s="148" t="s">
        <v>155</v>
      </c>
      <c r="C56" s="149" t="s">
        <v>156</v>
      </c>
      <c r="D56" s="150" t="s">
        <v>157</v>
      </c>
      <c r="E56" s="151">
        <v>6.09</v>
      </c>
      <c r="F56" s="151">
        <v>0</v>
      </c>
      <c r="G56" s="152">
        <f>E56*F56</f>
        <v>0</v>
      </c>
      <c r="H56" s="153">
        <v>0</v>
      </c>
      <c r="I56" s="153">
        <f>E56*H56</f>
        <v>0</v>
      </c>
      <c r="J56" s="153">
        <v>0</v>
      </c>
      <c r="K56" s="153">
        <f>E56*J56</f>
        <v>0</v>
      </c>
      <c r="Q56" s="146">
        <v>2</v>
      </c>
      <c r="AA56" s="122">
        <v>12</v>
      </c>
      <c r="AB56" s="122">
        <v>0</v>
      </c>
      <c r="AC56" s="122">
        <v>31</v>
      </c>
      <c r="BB56" s="122">
        <v>1</v>
      </c>
      <c r="BC56" s="122">
        <f>IF(BB56=1,G56,0)</f>
        <v>0</v>
      </c>
      <c r="BD56" s="122">
        <f>IF(BB56=2,G56,0)</f>
        <v>0</v>
      </c>
      <c r="BE56" s="122">
        <f>IF(BB56=3,G56,0)</f>
        <v>0</v>
      </c>
      <c r="BF56" s="122">
        <f>IF(BB56=4,G56,0)</f>
        <v>0</v>
      </c>
      <c r="BG56" s="122">
        <f>IF(BB56=5,G56,0)</f>
        <v>0</v>
      </c>
    </row>
    <row r="57" spans="1:59" ht="12.75">
      <c r="A57" s="147">
        <v>32</v>
      </c>
      <c r="B57" s="148" t="s">
        <v>158</v>
      </c>
      <c r="C57" s="149" t="s">
        <v>159</v>
      </c>
      <c r="D57" s="150" t="s">
        <v>157</v>
      </c>
      <c r="E57" s="151">
        <v>4.06</v>
      </c>
      <c r="F57" s="151">
        <v>0</v>
      </c>
      <c r="G57" s="152">
        <f>E57*F57</f>
        <v>0</v>
      </c>
      <c r="H57" s="153">
        <v>0</v>
      </c>
      <c r="I57" s="153">
        <f>E57*H57</f>
        <v>0</v>
      </c>
      <c r="J57" s="153">
        <v>0</v>
      </c>
      <c r="K57" s="153">
        <f>E57*J57</f>
        <v>0</v>
      </c>
      <c r="Q57" s="146">
        <v>2</v>
      </c>
      <c r="AA57" s="122">
        <v>12</v>
      </c>
      <c r="AB57" s="122">
        <v>0</v>
      </c>
      <c r="AC57" s="122">
        <v>32</v>
      </c>
      <c r="BB57" s="122">
        <v>1</v>
      </c>
      <c r="BC57" s="122">
        <f>IF(BB57=1,G57,0)</f>
        <v>0</v>
      </c>
      <c r="BD57" s="122">
        <f>IF(BB57=2,G57,0)</f>
        <v>0</v>
      </c>
      <c r="BE57" s="122">
        <f>IF(BB57=3,G57,0)</f>
        <v>0</v>
      </c>
      <c r="BF57" s="122">
        <f>IF(BB57=4,G57,0)</f>
        <v>0</v>
      </c>
      <c r="BG57" s="122">
        <f>IF(BB57=5,G57,0)</f>
        <v>0</v>
      </c>
    </row>
    <row r="58" spans="1:59" ht="12.75">
      <c r="A58" s="147">
        <v>33</v>
      </c>
      <c r="B58" s="148" t="s">
        <v>160</v>
      </c>
      <c r="C58" s="149" t="s">
        <v>161</v>
      </c>
      <c r="D58" s="150" t="s">
        <v>157</v>
      </c>
      <c r="E58" s="151">
        <v>14</v>
      </c>
      <c r="F58" s="151">
        <v>0</v>
      </c>
      <c r="G58" s="152">
        <f>E58*F58</f>
        <v>0</v>
      </c>
      <c r="H58" s="153">
        <v>0</v>
      </c>
      <c r="I58" s="153">
        <f>E58*H58</f>
        <v>0</v>
      </c>
      <c r="J58" s="153">
        <v>0</v>
      </c>
      <c r="K58" s="153">
        <f>E58*J58</f>
        <v>0</v>
      </c>
      <c r="Q58" s="146">
        <v>2</v>
      </c>
      <c r="AA58" s="122">
        <v>12</v>
      </c>
      <c r="AB58" s="122">
        <v>0</v>
      </c>
      <c r="AC58" s="122">
        <v>33</v>
      </c>
      <c r="BB58" s="122">
        <v>1</v>
      </c>
      <c r="BC58" s="122">
        <f>IF(BB58=1,G58,0)</f>
        <v>0</v>
      </c>
      <c r="BD58" s="122">
        <f>IF(BB58=2,G58,0)</f>
        <v>0</v>
      </c>
      <c r="BE58" s="122">
        <f>IF(BB58=3,G58,0)</f>
        <v>0</v>
      </c>
      <c r="BF58" s="122">
        <f>IF(BB58=4,G58,0)</f>
        <v>0</v>
      </c>
      <c r="BG58" s="122">
        <f>IF(BB58=5,G58,0)</f>
        <v>0</v>
      </c>
    </row>
    <row r="59" spans="1:59" ht="12.75">
      <c r="A59" s="147">
        <v>34</v>
      </c>
      <c r="B59" s="148" t="s">
        <v>162</v>
      </c>
      <c r="C59" s="149" t="s">
        <v>163</v>
      </c>
      <c r="D59" s="150" t="s">
        <v>157</v>
      </c>
      <c r="E59" s="151">
        <v>4.6</v>
      </c>
      <c r="F59" s="151">
        <v>0</v>
      </c>
      <c r="G59" s="152">
        <f>E59*F59</f>
        <v>0</v>
      </c>
      <c r="H59" s="153">
        <v>0</v>
      </c>
      <c r="I59" s="153">
        <f>E59*H59</f>
        <v>0</v>
      </c>
      <c r="J59" s="153">
        <v>0</v>
      </c>
      <c r="K59" s="153">
        <f>E59*J59</f>
        <v>0</v>
      </c>
      <c r="Q59" s="146">
        <v>2</v>
      </c>
      <c r="AA59" s="122">
        <v>12</v>
      </c>
      <c r="AB59" s="122">
        <v>0</v>
      </c>
      <c r="AC59" s="122">
        <v>34</v>
      </c>
      <c r="BB59" s="122">
        <v>1</v>
      </c>
      <c r="BC59" s="122">
        <f>IF(BB59=1,G59,0)</f>
        <v>0</v>
      </c>
      <c r="BD59" s="122">
        <f>IF(BB59=2,G59,0)</f>
        <v>0</v>
      </c>
      <c r="BE59" s="122">
        <f>IF(BB59=3,G59,0)</f>
        <v>0</v>
      </c>
      <c r="BF59" s="122">
        <f>IF(BB59=4,G59,0)</f>
        <v>0</v>
      </c>
      <c r="BG59" s="122">
        <f>IF(BB59=5,G59,0)</f>
        <v>0</v>
      </c>
    </row>
    <row r="60" spans="1:59" ht="12.75">
      <c r="A60" s="154"/>
      <c r="B60" s="155" t="s">
        <v>72</v>
      </c>
      <c r="C60" s="156" t="str">
        <f>CONCATENATE(B55," ",C55)</f>
        <v>97 Prorážení otvorů</v>
      </c>
      <c r="D60" s="154"/>
      <c r="E60" s="157"/>
      <c r="F60" s="157"/>
      <c r="G60" s="158">
        <f>SUM(G55:G59)</f>
        <v>0</v>
      </c>
      <c r="H60" s="159"/>
      <c r="I60" s="160">
        <f>SUM(I55:I59)</f>
        <v>0</v>
      </c>
      <c r="J60" s="159"/>
      <c r="K60" s="160">
        <f>SUM(K55:K59)</f>
        <v>0</v>
      </c>
      <c r="Q60" s="146">
        <v>4</v>
      </c>
      <c r="BC60" s="161">
        <f>SUM(BC55:BC59)</f>
        <v>0</v>
      </c>
      <c r="BD60" s="161">
        <f>SUM(BD55:BD59)</f>
        <v>0</v>
      </c>
      <c r="BE60" s="161">
        <f>SUM(BE55:BE59)</f>
        <v>0</v>
      </c>
      <c r="BF60" s="161">
        <f>SUM(BF55:BF59)</f>
        <v>0</v>
      </c>
      <c r="BG60" s="161">
        <f>SUM(BG55:BG59)</f>
        <v>0</v>
      </c>
    </row>
    <row r="61" spans="1:17" ht="12.75">
      <c r="A61" s="139" t="s">
        <v>69</v>
      </c>
      <c r="B61" s="140" t="s">
        <v>164</v>
      </c>
      <c r="C61" s="141" t="s">
        <v>165</v>
      </c>
      <c r="D61" s="142"/>
      <c r="E61" s="143"/>
      <c r="F61" s="143"/>
      <c r="G61" s="144"/>
      <c r="H61" s="145"/>
      <c r="I61" s="145"/>
      <c r="J61" s="145"/>
      <c r="K61" s="145"/>
      <c r="Q61" s="146">
        <v>1</v>
      </c>
    </row>
    <row r="62" spans="1:59" ht="25.5">
      <c r="A62" s="147">
        <v>35</v>
      </c>
      <c r="B62" s="148" t="s">
        <v>166</v>
      </c>
      <c r="C62" s="149" t="s">
        <v>167</v>
      </c>
      <c r="D62" s="150" t="s">
        <v>77</v>
      </c>
      <c r="E62" s="151">
        <v>11.6</v>
      </c>
      <c r="F62" s="151">
        <v>0</v>
      </c>
      <c r="G62" s="152">
        <f>E62*F62</f>
        <v>0</v>
      </c>
      <c r="H62" s="153">
        <v>0.00501</v>
      </c>
      <c r="I62" s="153">
        <f>E62*H62</f>
        <v>0.058115999999999994</v>
      </c>
      <c r="J62" s="153">
        <v>0</v>
      </c>
      <c r="K62" s="153">
        <f>E62*J62</f>
        <v>0</v>
      </c>
      <c r="Q62" s="146">
        <v>2</v>
      </c>
      <c r="AA62" s="122">
        <v>12</v>
      </c>
      <c r="AB62" s="122">
        <v>0</v>
      </c>
      <c r="AC62" s="122">
        <v>35</v>
      </c>
      <c r="BB62" s="122">
        <v>2</v>
      </c>
      <c r="BC62" s="122">
        <f>IF(BB62=1,G62,0)</f>
        <v>0</v>
      </c>
      <c r="BD62" s="122">
        <f>IF(BB62=2,G62,0)</f>
        <v>0</v>
      </c>
      <c r="BE62" s="122">
        <f>IF(BB62=3,G62,0)</f>
        <v>0</v>
      </c>
      <c r="BF62" s="122">
        <f>IF(BB62=4,G62,0)</f>
        <v>0</v>
      </c>
      <c r="BG62" s="122">
        <f>IF(BB62=5,G62,0)</f>
        <v>0</v>
      </c>
    </row>
    <row r="63" spans="1:59" ht="25.5">
      <c r="A63" s="147">
        <v>36</v>
      </c>
      <c r="B63" s="148" t="s">
        <v>168</v>
      </c>
      <c r="C63" s="149" t="s">
        <v>169</v>
      </c>
      <c r="D63" s="150" t="s">
        <v>77</v>
      </c>
      <c r="E63" s="151">
        <v>264</v>
      </c>
      <c r="F63" s="151">
        <v>0</v>
      </c>
      <c r="G63" s="152">
        <f>E63*F63</f>
        <v>0</v>
      </c>
      <c r="H63" s="153">
        <v>0.00041</v>
      </c>
      <c r="I63" s="153">
        <f>E63*H63</f>
        <v>0.10824</v>
      </c>
      <c r="J63" s="153">
        <v>0</v>
      </c>
      <c r="K63" s="153">
        <f>E63*J63</f>
        <v>0</v>
      </c>
      <c r="Q63" s="146">
        <v>2</v>
      </c>
      <c r="AA63" s="122">
        <v>12</v>
      </c>
      <c r="AB63" s="122">
        <v>0</v>
      </c>
      <c r="AC63" s="122">
        <v>36</v>
      </c>
      <c r="BB63" s="122">
        <v>2</v>
      </c>
      <c r="BC63" s="122">
        <f>IF(BB63=1,G63,0)</f>
        <v>0</v>
      </c>
      <c r="BD63" s="122">
        <f>IF(BB63=2,G63,0)</f>
        <v>0</v>
      </c>
      <c r="BE63" s="122">
        <f>IF(BB63=3,G63,0)</f>
        <v>0</v>
      </c>
      <c r="BF63" s="122">
        <f>IF(BB63=4,G63,0)</f>
        <v>0</v>
      </c>
      <c r="BG63" s="122">
        <f>IF(BB63=5,G63,0)</f>
        <v>0</v>
      </c>
    </row>
    <row r="64" spans="1:59" ht="12.75">
      <c r="A64" s="147">
        <v>37</v>
      </c>
      <c r="B64" s="148" t="s">
        <v>170</v>
      </c>
      <c r="C64" s="149" t="s">
        <v>171</v>
      </c>
      <c r="D64" s="150" t="s">
        <v>77</v>
      </c>
      <c r="E64" s="151">
        <v>303.6</v>
      </c>
      <c r="F64" s="151">
        <v>0</v>
      </c>
      <c r="G64" s="152">
        <f>E64*F64</f>
        <v>0</v>
      </c>
      <c r="H64" s="153">
        <v>0.00254</v>
      </c>
      <c r="I64" s="153">
        <f>E64*H64</f>
        <v>0.771144</v>
      </c>
      <c r="J64" s="153">
        <v>0</v>
      </c>
      <c r="K64" s="153">
        <f>E64*J64</f>
        <v>0</v>
      </c>
      <c r="Q64" s="146">
        <v>2</v>
      </c>
      <c r="AA64" s="122">
        <v>12</v>
      </c>
      <c r="AB64" s="122">
        <v>1</v>
      </c>
      <c r="AC64" s="122">
        <v>37</v>
      </c>
      <c r="BB64" s="122">
        <v>2</v>
      </c>
      <c r="BC64" s="122">
        <f>IF(BB64=1,G64,0)</f>
        <v>0</v>
      </c>
      <c r="BD64" s="122">
        <f>IF(BB64=2,G64,0)</f>
        <v>0</v>
      </c>
      <c r="BE64" s="122">
        <f>IF(BB64=3,G64,0)</f>
        <v>0</v>
      </c>
      <c r="BF64" s="122">
        <f>IF(BB64=4,G64,0)</f>
        <v>0</v>
      </c>
      <c r="BG64" s="122">
        <f>IF(BB64=5,G64,0)</f>
        <v>0</v>
      </c>
    </row>
    <row r="65" spans="1:59" ht="12.75">
      <c r="A65" s="147">
        <v>38</v>
      </c>
      <c r="B65" s="148" t="s">
        <v>172</v>
      </c>
      <c r="C65" s="149" t="s">
        <v>173</v>
      </c>
      <c r="D65" s="150" t="s">
        <v>157</v>
      </c>
      <c r="E65" s="151">
        <v>0.7</v>
      </c>
      <c r="F65" s="151">
        <v>0</v>
      </c>
      <c r="G65" s="152">
        <f>E65*F65</f>
        <v>0</v>
      </c>
      <c r="H65" s="153">
        <v>0</v>
      </c>
      <c r="I65" s="153">
        <f>E65*H65</f>
        <v>0</v>
      </c>
      <c r="J65" s="153">
        <v>0</v>
      </c>
      <c r="K65" s="153">
        <f>E65*J65</f>
        <v>0</v>
      </c>
      <c r="Q65" s="146">
        <v>2</v>
      </c>
      <c r="AA65" s="122">
        <v>12</v>
      </c>
      <c r="AB65" s="122">
        <v>0</v>
      </c>
      <c r="AC65" s="122">
        <v>38</v>
      </c>
      <c r="BB65" s="122">
        <v>2</v>
      </c>
      <c r="BC65" s="122">
        <f>IF(BB65=1,G65,0)</f>
        <v>0</v>
      </c>
      <c r="BD65" s="122">
        <f>IF(BB65=2,G65,0)</f>
        <v>0</v>
      </c>
      <c r="BE65" s="122">
        <f>IF(BB65=3,G65,0)</f>
        <v>0</v>
      </c>
      <c r="BF65" s="122">
        <f>IF(BB65=4,G65,0)</f>
        <v>0</v>
      </c>
      <c r="BG65" s="122">
        <f>IF(BB65=5,G65,0)</f>
        <v>0</v>
      </c>
    </row>
    <row r="66" spans="1:59" ht="12.75">
      <c r="A66" s="147">
        <v>39</v>
      </c>
      <c r="B66" s="148" t="s">
        <v>174</v>
      </c>
      <c r="C66" s="149" t="s">
        <v>175</v>
      </c>
      <c r="D66" s="150" t="s">
        <v>77</v>
      </c>
      <c r="E66" s="151">
        <v>264</v>
      </c>
      <c r="F66" s="151">
        <v>0</v>
      </c>
      <c r="G66" s="152">
        <f>E66*F66</f>
        <v>0</v>
      </c>
      <c r="H66" s="153">
        <v>0</v>
      </c>
      <c r="I66" s="153">
        <f>E66*H66</f>
        <v>0</v>
      </c>
      <c r="J66" s="153">
        <v>-0.00115</v>
      </c>
      <c r="K66" s="153">
        <f>E66*J66</f>
        <v>-0.3036</v>
      </c>
      <c r="Q66" s="146">
        <v>2</v>
      </c>
      <c r="AA66" s="122">
        <v>12</v>
      </c>
      <c r="AB66" s="122">
        <v>0</v>
      </c>
      <c r="AC66" s="122">
        <v>39</v>
      </c>
      <c r="BB66" s="122">
        <v>2</v>
      </c>
      <c r="BC66" s="122">
        <f>IF(BB66=1,G66,0)</f>
        <v>0</v>
      </c>
      <c r="BD66" s="122">
        <f>IF(BB66=2,G66,0)</f>
        <v>0</v>
      </c>
      <c r="BE66" s="122">
        <f>IF(BB66=3,G66,0)</f>
        <v>0</v>
      </c>
      <c r="BF66" s="122">
        <f>IF(BB66=4,G66,0)</f>
        <v>0</v>
      </c>
      <c r="BG66" s="122">
        <f>IF(BB66=5,G66,0)</f>
        <v>0</v>
      </c>
    </row>
    <row r="67" spans="1:59" ht="12.75">
      <c r="A67" s="154"/>
      <c r="B67" s="155" t="s">
        <v>72</v>
      </c>
      <c r="C67" s="156" t="str">
        <f>CONCATENATE(B61," ",C61)</f>
        <v>711 Izolace proti vodě</v>
      </c>
      <c r="D67" s="154"/>
      <c r="E67" s="157"/>
      <c r="F67" s="157"/>
      <c r="G67" s="158">
        <f>SUM(G61:G66)</f>
        <v>0</v>
      </c>
      <c r="H67" s="159"/>
      <c r="I67" s="160">
        <f>SUM(I61:I66)</f>
        <v>0.9375</v>
      </c>
      <c r="J67" s="159"/>
      <c r="K67" s="160">
        <f>SUM(K61:K66)</f>
        <v>-0.3036</v>
      </c>
      <c r="Q67" s="146">
        <v>4</v>
      </c>
      <c r="BC67" s="161">
        <f>SUM(BC61:BC66)</f>
        <v>0</v>
      </c>
      <c r="BD67" s="161">
        <f>SUM(BD61:BD66)</f>
        <v>0</v>
      </c>
      <c r="BE67" s="161">
        <f>SUM(BE61:BE66)</f>
        <v>0</v>
      </c>
      <c r="BF67" s="161">
        <f>SUM(BF61:BF66)</f>
        <v>0</v>
      </c>
      <c r="BG67" s="161">
        <f>SUM(BG61:BG66)</f>
        <v>0</v>
      </c>
    </row>
    <row r="68" spans="1:17" ht="12.75">
      <c r="A68" s="139" t="s">
        <v>69</v>
      </c>
      <c r="B68" s="140" t="s">
        <v>176</v>
      </c>
      <c r="C68" s="141" t="s">
        <v>177</v>
      </c>
      <c r="D68" s="142"/>
      <c r="E68" s="143"/>
      <c r="F68" s="143"/>
      <c r="G68" s="144"/>
      <c r="H68" s="145"/>
      <c r="I68" s="145"/>
      <c r="J68" s="145"/>
      <c r="K68" s="145"/>
      <c r="Q68" s="146">
        <v>1</v>
      </c>
    </row>
    <row r="69" spans="1:59" ht="12.75">
      <c r="A69" s="147">
        <v>40</v>
      </c>
      <c r="B69" s="148" t="s">
        <v>178</v>
      </c>
      <c r="C69" s="149" t="s">
        <v>179</v>
      </c>
      <c r="D69" s="150" t="s">
        <v>77</v>
      </c>
      <c r="E69" s="151">
        <v>530</v>
      </c>
      <c r="F69" s="151">
        <v>0</v>
      </c>
      <c r="G69" s="152">
        <f>E69*F69</f>
        <v>0</v>
      </c>
      <c r="H69" s="153">
        <v>0</v>
      </c>
      <c r="I69" s="153">
        <f>E69*H69</f>
        <v>0</v>
      </c>
      <c r="J69" s="153">
        <v>0</v>
      </c>
      <c r="K69" s="153">
        <f>E69*J69</f>
        <v>0</v>
      </c>
      <c r="Q69" s="146">
        <v>2</v>
      </c>
      <c r="AA69" s="122">
        <v>12</v>
      </c>
      <c r="AB69" s="122">
        <v>0</v>
      </c>
      <c r="AC69" s="122">
        <v>40</v>
      </c>
      <c r="BB69" s="122">
        <v>2</v>
      </c>
      <c r="BC69" s="122">
        <f>IF(BB69=1,G69,0)</f>
        <v>0</v>
      </c>
      <c r="BD69" s="122">
        <f>IF(BB69=2,G69,0)</f>
        <v>0</v>
      </c>
      <c r="BE69" s="122">
        <f>IF(BB69=3,G69,0)</f>
        <v>0</v>
      </c>
      <c r="BF69" s="122">
        <f>IF(BB69=4,G69,0)</f>
        <v>0</v>
      </c>
      <c r="BG69" s="122">
        <f>IF(BB69=5,G69,0)</f>
        <v>0</v>
      </c>
    </row>
    <row r="70" spans="1:59" ht="12.75">
      <c r="A70" s="154"/>
      <c r="B70" s="155" t="s">
        <v>72</v>
      </c>
      <c r="C70" s="156" t="str">
        <f>CONCATENATE(B68," ",C68)</f>
        <v>762 Konstrukce tesařské</v>
      </c>
      <c r="D70" s="154"/>
      <c r="E70" s="157"/>
      <c r="F70" s="157"/>
      <c r="G70" s="158">
        <f>SUM(G68:G69)</f>
        <v>0</v>
      </c>
      <c r="H70" s="159"/>
      <c r="I70" s="160">
        <f>SUM(I68:I69)</f>
        <v>0</v>
      </c>
      <c r="J70" s="159"/>
      <c r="K70" s="160">
        <f>SUM(K68:K69)</f>
        <v>0</v>
      </c>
      <c r="Q70" s="146">
        <v>4</v>
      </c>
      <c r="BC70" s="161">
        <f>SUM(BC68:BC69)</f>
        <v>0</v>
      </c>
      <c r="BD70" s="161">
        <f>SUM(BD68:BD69)</f>
        <v>0</v>
      </c>
      <c r="BE70" s="161">
        <f>SUM(BE68:BE69)</f>
        <v>0</v>
      </c>
      <c r="BF70" s="161">
        <f>SUM(BF68:BF69)</f>
        <v>0</v>
      </c>
      <c r="BG70" s="161">
        <f>SUM(BG68:BG69)</f>
        <v>0</v>
      </c>
    </row>
    <row r="71" spans="1:17" ht="12.75">
      <c r="A71" s="139" t="s">
        <v>69</v>
      </c>
      <c r="B71" s="140" t="s">
        <v>180</v>
      </c>
      <c r="C71" s="141" t="s">
        <v>181</v>
      </c>
      <c r="D71" s="142"/>
      <c r="E71" s="143"/>
      <c r="F71" s="143"/>
      <c r="G71" s="144"/>
      <c r="H71" s="145"/>
      <c r="I71" s="145"/>
      <c r="J71" s="145"/>
      <c r="K71" s="145"/>
      <c r="Q71" s="146">
        <v>1</v>
      </c>
    </row>
    <row r="72" spans="1:59" ht="12.75">
      <c r="A72" s="147">
        <v>41</v>
      </c>
      <c r="B72" s="148" t="s">
        <v>182</v>
      </c>
      <c r="C72" s="149" t="s">
        <v>183</v>
      </c>
      <c r="D72" s="150" t="s">
        <v>82</v>
      </c>
      <c r="E72" s="151">
        <v>16.5</v>
      </c>
      <c r="F72" s="151">
        <v>0</v>
      </c>
      <c r="G72" s="152">
        <f>E72*F72</f>
        <v>0</v>
      </c>
      <c r="H72" s="153">
        <v>0.0038</v>
      </c>
      <c r="I72" s="153">
        <f>E72*H72</f>
        <v>0.0627</v>
      </c>
      <c r="J72" s="153">
        <v>0</v>
      </c>
      <c r="K72" s="153">
        <f>E72*J72</f>
        <v>0</v>
      </c>
      <c r="Q72" s="146">
        <v>2</v>
      </c>
      <c r="AA72" s="122">
        <v>12</v>
      </c>
      <c r="AB72" s="122">
        <v>0</v>
      </c>
      <c r="AC72" s="122">
        <v>41</v>
      </c>
      <c r="BB72" s="122">
        <v>2</v>
      </c>
      <c r="BC72" s="122">
        <f>IF(BB72=1,G72,0)</f>
        <v>0</v>
      </c>
      <c r="BD72" s="122">
        <f>IF(BB72=2,G72,0)</f>
        <v>0</v>
      </c>
      <c r="BE72" s="122">
        <f>IF(BB72=3,G72,0)</f>
        <v>0</v>
      </c>
      <c r="BF72" s="122">
        <f>IF(BB72=4,G72,0)</f>
        <v>0</v>
      </c>
      <c r="BG72" s="122">
        <f>IF(BB72=5,G72,0)</f>
        <v>0</v>
      </c>
    </row>
    <row r="73" spans="1:59" ht="12.75">
      <c r="A73" s="147">
        <v>42</v>
      </c>
      <c r="B73" s="148" t="s">
        <v>184</v>
      </c>
      <c r="C73" s="149" t="s">
        <v>185</v>
      </c>
      <c r="D73" s="150" t="s">
        <v>157</v>
      </c>
      <c r="E73" s="151">
        <v>0.06</v>
      </c>
      <c r="F73" s="151">
        <v>0</v>
      </c>
      <c r="G73" s="152">
        <f>E73*F73</f>
        <v>0</v>
      </c>
      <c r="H73" s="153">
        <v>0</v>
      </c>
      <c r="I73" s="153">
        <f>E73*H73</f>
        <v>0</v>
      </c>
      <c r="J73" s="153">
        <v>0</v>
      </c>
      <c r="K73" s="153">
        <f>E73*J73</f>
        <v>0</v>
      </c>
      <c r="Q73" s="146">
        <v>2</v>
      </c>
      <c r="AA73" s="122">
        <v>12</v>
      </c>
      <c r="AB73" s="122">
        <v>0</v>
      </c>
      <c r="AC73" s="122">
        <v>42</v>
      </c>
      <c r="BB73" s="122">
        <v>2</v>
      </c>
      <c r="BC73" s="122">
        <f>IF(BB73=1,G73,0)</f>
        <v>0</v>
      </c>
      <c r="BD73" s="122">
        <f>IF(BB73=2,G73,0)</f>
        <v>0</v>
      </c>
      <c r="BE73" s="122">
        <f>IF(BB73=3,G73,0)</f>
        <v>0</v>
      </c>
      <c r="BF73" s="122">
        <f>IF(BB73=4,G73,0)</f>
        <v>0</v>
      </c>
      <c r="BG73" s="122">
        <f>IF(BB73=5,G73,0)</f>
        <v>0</v>
      </c>
    </row>
    <row r="74" spans="1:59" ht="12.75">
      <c r="A74" s="154"/>
      <c r="B74" s="155" t="s">
        <v>72</v>
      </c>
      <c r="C74" s="156" t="str">
        <f>CONCATENATE(B71," ",C71)</f>
        <v>764 Konstrukce klempířské</v>
      </c>
      <c r="D74" s="154"/>
      <c r="E74" s="157"/>
      <c r="F74" s="157"/>
      <c r="G74" s="158">
        <f>SUM(G71:G73)</f>
        <v>0</v>
      </c>
      <c r="H74" s="159"/>
      <c r="I74" s="160">
        <f>SUM(I71:I73)</f>
        <v>0.0627</v>
      </c>
      <c r="J74" s="159"/>
      <c r="K74" s="160">
        <f>SUM(K71:K73)</f>
        <v>0</v>
      </c>
      <c r="Q74" s="146">
        <v>4</v>
      </c>
      <c r="BC74" s="161">
        <f>SUM(BC71:BC73)</f>
        <v>0</v>
      </c>
      <c r="BD74" s="161">
        <f>SUM(BD71:BD73)</f>
        <v>0</v>
      </c>
      <c r="BE74" s="161">
        <f>SUM(BE71:BE73)</f>
        <v>0</v>
      </c>
      <c r="BF74" s="161">
        <f>SUM(BF71:BF73)</f>
        <v>0</v>
      </c>
      <c r="BG74" s="161">
        <f>SUM(BG71:BG73)</f>
        <v>0</v>
      </c>
    </row>
    <row r="75" spans="1:17" ht="12.75">
      <c r="A75" s="139" t="s">
        <v>69</v>
      </c>
      <c r="B75" s="140" t="s">
        <v>186</v>
      </c>
      <c r="C75" s="141" t="s">
        <v>187</v>
      </c>
      <c r="D75" s="142"/>
      <c r="E75" s="143"/>
      <c r="F75" s="143"/>
      <c r="G75" s="144"/>
      <c r="H75" s="145"/>
      <c r="I75" s="145"/>
      <c r="J75" s="145"/>
      <c r="K75" s="145"/>
      <c r="Q75" s="146">
        <v>1</v>
      </c>
    </row>
    <row r="76" spans="1:59" ht="12.75">
      <c r="A76" s="147">
        <v>43</v>
      </c>
      <c r="B76" s="148" t="s">
        <v>188</v>
      </c>
      <c r="C76" s="149" t="s">
        <v>189</v>
      </c>
      <c r="D76" s="150" t="s">
        <v>77</v>
      </c>
      <c r="E76" s="151">
        <v>19.3</v>
      </c>
      <c r="F76" s="151">
        <v>0</v>
      </c>
      <c r="G76" s="152">
        <f>E76*F76</f>
        <v>0</v>
      </c>
      <c r="H76" s="153">
        <v>0.00021</v>
      </c>
      <c r="I76" s="153">
        <f>E76*H76</f>
        <v>0.004053</v>
      </c>
      <c r="J76" s="153">
        <v>0</v>
      </c>
      <c r="K76" s="153">
        <f>E76*J76</f>
        <v>0</v>
      </c>
      <c r="Q76" s="146">
        <v>2</v>
      </c>
      <c r="AA76" s="122">
        <v>12</v>
      </c>
      <c r="AB76" s="122">
        <v>0</v>
      </c>
      <c r="AC76" s="122">
        <v>43</v>
      </c>
      <c r="BB76" s="122">
        <v>2</v>
      </c>
      <c r="BC76" s="122">
        <f>IF(BB76=1,G76,0)</f>
        <v>0</v>
      </c>
      <c r="BD76" s="122">
        <f>IF(BB76=2,G76,0)</f>
        <v>0</v>
      </c>
      <c r="BE76" s="122">
        <f>IF(BB76=3,G76,0)</f>
        <v>0</v>
      </c>
      <c r="BF76" s="122">
        <f>IF(BB76=4,G76,0)</f>
        <v>0</v>
      </c>
      <c r="BG76" s="122">
        <f>IF(BB76=5,G76,0)</f>
        <v>0</v>
      </c>
    </row>
    <row r="77" spans="1:59" ht="25.5">
      <c r="A77" s="147">
        <v>44</v>
      </c>
      <c r="B77" s="148" t="s">
        <v>190</v>
      </c>
      <c r="C77" s="149" t="s">
        <v>191</v>
      </c>
      <c r="D77" s="150" t="s">
        <v>77</v>
      </c>
      <c r="E77" s="151">
        <v>19.32</v>
      </c>
      <c r="F77" s="151">
        <v>0</v>
      </c>
      <c r="G77" s="152">
        <f>E77*F77</f>
        <v>0</v>
      </c>
      <c r="H77" s="153">
        <v>0.00286</v>
      </c>
      <c r="I77" s="153">
        <f>E77*H77</f>
        <v>0.055255200000000004</v>
      </c>
      <c r="J77" s="153">
        <v>0</v>
      </c>
      <c r="K77" s="153">
        <f>E77*J77</f>
        <v>0</v>
      </c>
      <c r="Q77" s="146">
        <v>2</v>
      </c>
      <c r="AA77" s="122">
        <v>12</v>
      </c>
      <c r="AB77" s="122">
        <v>0</v>
      </c>
      <c r="AC77" s="122">
        <v>44</v>
      </c>
      <c r="BB77" s="122">
        <v>2</v>
      </c>
      <c r="BC77" s="122">
        <f>IF(BB77=1,G77,0)</f>
        <v>0</v>
      </c>
      <c r="BD77" s="122">
        <f>IF(BB77=2,G77,0)</f>
        <v>0</v>
      </c>
      <c r="BE77" s="122">
        <f>IF(BB77=3,G77,0)</f>
        <v>0</v>
      </c>
      <c r="BF77" s="122">
        <f>IF(BB77=4,G77,0)</f>
        <v>0</v>
      </c>
      <c r="BG77" s="122">
        <f>IF(BB77=5,G77,0)</f>
        <v>0</v>
      </c>
    </row>
    <row r="78" spans="1:59" ht="12.75">
      <c r="A78" s="147">
        <v>45</v>
      </c>
      <c r="B78" s="148" t="s">
        <v>192</v>
      </c>
      <c r="C78" s="149" t="s">
        <v>193</v>
      </c>
      <c r="D78" s="150" t="s">
        <v>77</v>
      </c>
      <c r="E78" s="151">
        <v>22.218</v>
      </c>
      <c r="F78" s="151">
        <v>0</v>
      </c>
      <c r="G78" s="152">
        <f>E78*F78</f>
        <v>0</v>
      </c>
      <c r="H78" s="153">
        <v>0.0192</v>
      </c>
      <c r="I78" s="153">
        <f>E78*H78</f>
        <v>0.42658559999999995</v>
      </c>
      <c r="J78" s="153">
        <v>0</v>
      </c>
      <c r="K78" s="153">
        <f>E78*J78</f>
        <v>0</v>
      </c>
      <c r="Q78" s="146">
        <v>2</v>
      </c>
      <c r="AA78" s="122">
        <v>12</v>
      </c>
      <c r="AB78" s="122">
        <v>1</v>
      </c>
      <c r="AC78" s="122">
        <v>45</v>
      </c>
      <c r="BB78" s="122">
        <v>2</v>
      </c>
      <c r="BC78" s="122">
        <f>IF(BB78=1,G78,0)</f>
        <v>0</v>
      </c>
      <c r="BD78" s="122">
        <f>IF(BB78=2,G78,0)</f>
        <v>0</v>
      </c>
      <c r="BE78" s="122">
        <f>IF(BB78=3,G78,0)</f>
        <v>0</v>
      </c>
      <c r="BF78" s="122">
        <f>IF(BB78=4,G78,0)</f>
        <v>0</v>
      </c>
      <c r="BG78" s="122">
        <f>IF(BB78=5,G78,0)</f>
        <v>0</v>
      </c>
    </row>
    <row r="79" spans="1:59" ht="12.75">
      <c r="A79" s="154"/>
      <c r="B79" s="155" t="s">
        <v>72</v>
      </c>
      <c r="C79" s="156" t="str">
        <f>CONCATENATE(B75," ",C75)</f>
        <v>771 Podlahy z dlaždic a obklady</v>
      </c>
      <c r="D79" s="154"/>
      <c r="E79" s="157"/>
      <c r="F79" s="157"/>
      <c r="G79" s="158">
        <f>SUM(G75:G78)</f>
        <v>0</v>
      </c>
      <c r="H79" s="159"/>
      <c r="I79" s="160">
        <f>SUM(I75:I78)</f>
        <v>0.48589379999999993</v>
      </c>
      <c r="J79" s="159"/>
      <c r="K79" s="160">
        <f>SUM(K75:K78)</f>
        <v>0</v>
      </c>
      <c r="Q79" s="146">
        <v>4</v>
      </c>
      <c r="BC79" s="161">
        <f>SUM(BC75:BC78)</f>
        <v>0</v>
      </c>
      <c r="BD79" s="161">
        <f>SUM(BD75:BD78)</f>
        <v>0</v>
      </c>
      <c r="BE79" s="161">
        <f>SUM(BE75:BE78)</f>
        <v>0</v>
      </c>
      <c r="BF79" s="161">
        <f>SUM(BF75:BF78)</f>
        <v>0</v>
      </c>
      <c r="BG79" s="161">
        <f>SUM(BG75:BG78)</f>
        <v>0</v>
      </c>
    </row>
    <row r="80" spans="1:17" ht="12.75">
      <c r="A80" s="139" t="s">
        <v>69</v>
      </c>
      <c r="B80" s="140" t="s">
        <v>194</v>
      </c>
      <c r="C80" s="141" t="s">
        <v>195</v>
      </c>
      <c r="D80" s="142"/>
      <c r="E80" s="143"/>
      <c r="F80" s="143"/>
      <c r="G80" s="144"/>
      <c r="H80" s="145"/>
      <c r="I80" s="145"/>
      <c r="J80" s="145"/>
      <c r="K80" s="145"/>
      <c r="Q80" s="146">
        <v>1</v>
      </c>
    </row>
    <row r="81" spans="1:59" ht="25.5">
      <c r="A81" s="147">
        <v>46</v>
      </c>
      <c r="B81" s="148" t="s">
        <v>196</v>
      </c>
      <c r="C81" s="149" t="s">
        <v>197</v>
      </c>
      <c r="D81" s="150" t="s">
        <v>77</v>
      </c>
      <c r="E81" s="151">
        <v>37.38</v>
      </c>
      <c r="F81" s="151">
        <v>0</v>
      </c>
      <c r="G81" s="152">
        <f>E81*F81</f>
        <v>0</v>
      </c>
      <c r="H81" s="153">
        <v>0.0082</v>
      </c>
      <c r="I81" s="153">
        <f>E81*H81</f>
        <v>0.30651600000000007</v>
      </c>
      <c r="J81" s="153">
        <v>0</v>
      </c>
      <c r="K81" s="153">
        <f>E81*J81</f>
        <v>0</v>
      </c>
      <c r="Q81" s="146">
        <v>2</v>
      </c>
      <c r="AA81" s="122">
        <v>12</v>
      </c>
      <c r="AB81" s="122">
        <v>0</v>
      </c>
      <c r="AC81" s="122">
        <v>46</v>
      </c>
      <c r="BB81" s="122">
        <v>2</v>
      </c>
      <c r="BC81" s="122">
        <f>IF(BB81=1,G81,0)</f>
        <v>0</v>
      </c>
      <c r="BD81" s="122">
        <f>IF(BB81=2,G81,0)</f>
        <v>0</v>
      </c>
      <c r="BE81" s="122">
        <f>IF(BB81=3,G81,0)</f>
        <v>0</v>
      </c>
      <c r="BF81" s="122">
        <f>IF(BB81=4,G81,0)</f>
        <v>0</v>
      </c>
      <c r="BG81" s="122">
        <f>IF(BB81=5,G81,0)</f>
        <v>0</v>
      </c>
    </row>
    <row r="82" spans="1:59" ht="12.75">
      <c r="A82" s="147">
        <v>47</v>
      </c>
      <c r="B82" s="148" t="s">
        <v>198</v>
      </c>
      <c r="C82" s="149" t="s">
        <v>199</v>
      </c>
      <c r="D82" s="150" t="s">
        <v>77</v>
      </c>
      <c r="E82" s="151">
        <v>37.38</v>
      </c>
      <c r="F82" s="151">
        <v>0</v>
      </c>
      <c r="G82" s="152">
        <f>E82*F82</f>
        <v>0</v>
      </c>
      <c r="H82" s="153">
        <v>0</v>
      </c>
      <c r="I82" s="153">
        <f>E82*H82</f>
        <v>0</v>
      </c>
      <c r="J82" s="153">
        <v>-0.02</v>
      </c>
      <c r="K82" s="153">
        <f>E82*J82</f>
        <v>-0.7476</v>
      </c>
      <c r="Q82" s="146">
        <v>2</v>
      </c>
      <c r="AA82" s="122">
        <v>12</v>
      </c>
      <c r="AB82" s="122">
        <v>0</v>
      </c>
      <c r="AC82" s="122">
        <v>47</v>
      </c>
      <c r="BB82" s="122">
        <v>2</v>
      </c>
      <c r="BC82" s="122">
        <f>IF(BB82=1,G82,0)</f>
        <v>0</v>
      </c>
      <c r="BD82" s="122">
        <f>IF(BB82=2,G82,0)</f>
        <v>0</v>
      </c>
      <c r="BE82" s="122">
        <f>IF(BB82=3,G82,0)</f>
        <v>0</v>
      </c>
      <c r="BF82" s="122">
        <f>IF(BB82=4,G82,0)</f>
        <v>0</v>
      </c>
      <c r="BG82" s="122">
        <f>IF(BB82=5,G82,0)</f>
        <v>0</v>
      </c>
    </row>
    <row r="83" spans="1:59" ht="12.75">
      <c r="A83" s="154"/>
      <c r="B83" s="155" t="s">
        <v>72</v>
      </c>
      <c r="C83" s="156" t="str">
        <f>CONCATENATE(B80," ",C80)</f>
        <v>775 Podlahy vlysové a parketové</v>
      </c>
      <c r="D83" s="154"/>
      <c r="E83" s="157"/>
      <c r="F83" s="157"/>
      <c r="G83" s="158">
        <f>SUM(G80:G82)</f>
        <v>0</v>
      </c>
      <c r="H83" s="159"/>
      <c r="I83" s="160">
        <f>SUM(I80:I82)</f>
        <v>0.30651600000000007</v>
      </c>
      <c r="J83" s="159"/>
      <c r="K83" s="160">
        <f>SUM(K80:K82)</f>
        <v>-0.7476</v>
      </c>
      <c r="Q83" s="146">
        <v>4</v>
      </c>
      <c r="BC83" s="161">
        <f>SUM(BC80:BC82)</f>
        <v>0</v>
      </c>
      <c r="BD83" s="161">
        <f>SUM(BD80:BD82)</f>
        <v>0</v>
      </c>
      <c r="BE83" s="161">
        <f>SUM(BE80:BE82)</f>
        <v>0</v>
      </c>
      <c r="BF83" s="161">
        <f>SUM(BF80:BF82)</f>
        <v>0</v>
      </c>
      <c r="BG83" s="161">
        <f>SUM(BG80:BG82)</f>
        <v>0</v>
      </c>
    </row>
    <row r="84" spans="1:17" ht="12.75">
      <c r="A84" s="139" t="s">
        <v>69</v>
      </c>
      <c r="B84" s="140" t="s">
        <v>200</v>
      </c>
      <c r="C84" s="141" t="s">
        <v>201</v>
      </c>
      <c r="D84" s="142"/>
      <c r="E84" s="143"/>
      <c r="F84" s="143"/>
      <c r="G84" s="144"/>
      <c r="H84" s="145"/>
      <c r="I84" s="145"/>
      <c r="J84" s="145"/>
      <c r="K84" s="145"/>
      <c r="Q84" s="146">
        <v>1</v>
      </c>
    </row>
    <row r="85" spans="1:59" ht="25.5">
      <c r="A85" s="147">
        <v>48</v>
      </c>
      <c r="B85" s="148" t="s">
        <v>202</v>
      </c>
      <c r="C85" s="149" t="s">
        <v>203</v>
      </c>
      <c r="D85" s="150" t="s">
        <v>77</v>
      </c>
      <c r="E85" s="151">
        <v>203</v>
      </c>
      <c r="F85" s="151">
        <v>0</v>
      </c>
      <c r="G85" s="152">
        <f>E85*F85</f>
        <v>0</v>
      </c>
      <c r="H85" s="153">
        <v>0.00053</v>
      </c>
      <c r="I85" s="153">
        <f>E85*H85</f>
        <v>0.10758999999999999</v>
      </c>
      <c r="J85" s="153">
        <v>0</v>
      </c>
      <c r="K85" s="153">
        <f>E85*J85</f>
        <v>0</v>
      </c>
      <c r="Q85" s="146">
        <v>2</v>
      </c>
      <c r="AA85" s="122">
        <v>12</v>
      </c>
      <c r="AB85" s="122">
        <v>0</v>
      </c>
      <c r="AC85" s="122">
        <v>48</v>
      </c>
      <c r="BB85" s="122">
        <v>2</v>
      </c>
      <c r="BC85" s="122">
        <f>IF(BB85=1,G85,0)</f>
        <v>0</v>
      </c>
      <c r="BD85" s="122">
        <f>IF(BB85=2,G85,0)</f>
        <v>0</v>
      </c>
      <c r="BE85" s="122">
        <f>IF(BB85=3,G85,0)</f>
        <v>0</v>
      </c>
      <c r="BF85" s="122">
        <f>IF(BB85=4,G85,0)</f>
        <v>0</v>
      </c>
      <c r="BG85" s="122">
        <f>IF(BB85=5,G85,0)</f>
        <v>0</v>
      </c>
    </row>
    <row r="86" spans="1:59" ht="25.5">
      <c r="A86" s="147">
        <v>49</v>
      </c>
      <c r="B86" s="148" t="s">
        <v>204</v>
      </c>
      <c r="C86" s="149" t="s">
        <v>205</v>
      </c>
      <c r="D86" s="150" t="s">
        <v>82</v>
      </c>
      <c r="E86" s="151">
        <v>162.15</v>
      </c>
      <c r="F86" s="151">
        <v>0</v>
      </c>
      <c r="G86" s="152">
        <f>E86*F86</f>
        <v>0</v>
      </c>
      <c r="H86" s="153">
        <v>0.00059</v>
      </c>
      <c r="I86" s="153">
        <f>E86*H86</f>
        <v>0.0956685</v>
      </c>
      <c r="J86" s="153">
        <v>0</v>
      </c>
      <c r="K86" s="153">
        <f>E86*J86</f>
        <v>0</v>
      </c>
      <c r="Q86" s="146">
        <v>2</v>
      </c>
      <c r="AA86" s="122">
        <v>12</v>
      </c>
      <c r="AB86" s="122">
        <v>0</v>
      </c>
      <c r="AC86" s="122">
        <v>49</v>
      </c>
      <c r="BB86" s="122">
        <v>2</v>
      </c>
      <c r="BC86" s="122">
        <f>IF(BB86=1,G86,0)</f>
        <v>0</v>
      </c>
      <c r="BD86" s="122">
        <f>IF(BB86=2,G86,0)</f>
        <v>0</v>
      </c>
      <c r="BE86" s="122">
        <f>IF(BB86=3,G86,0)</f>
        <v>0</v>
      </c>
      <c r="BF86" s="122">
        <f>IF(BB86=4,G86,0)</f>
        <v>0</v>
      </c>
      <c r="BG86" s="122">
        <f>IF(BB86=5,G86,0)</f>
        <v>0</v>
      </c>
    </row>
    <row r="87" spans="1:59" ht="12.75">
      <c r="A87" s="147">
        <v>50</v>
      </c>
      <c r="B87" s="148" t="s">
        <v>206</v>
      </c>
      <c r="C87" s="149" t="s">
        <v>207</v>
      </c>
      <c r="D87" s="150" t="s">
        <v>82</v>
      </c>
      <c r="E87" s="151">
        <v>212</v>
      </c>
      <c r="F87" s="151">
        <v>0</v>
      </c>
      <c r="G87" s="152">
        <f>E87*F87</f>
        <v>0</v>
      </c>
      <c r="H87" s="153">
        <v>0</v>
      </c>
      <c r="I87" s="153">
        <f>E87*H87</f>
        <v>0</v>
      </c>
      <c r="J87" s="153">
        <v>0</v>
      </c>
      <c r="K87" s="153">
        <f>E87*J87</f>
        <v>0</v>
      </c>
      <c r="Q87" s="146">
        <v>2</v>
      </c>
      <c r="AA87" s="122">
        <v>12</v>
      </c>
      <c r="AB87" s="122">
        <v>1</v>
      </c>
      <c r="AC87" s="122">
        <v>50</v>
      </c>
      <c r="BB87" s="122">
        <v>2</v>
      </c>
      <c r="BC87" s="122">
        <f>IF(BB87=1,G87,0)</f>
        <v>0</v>
      </c>
      <c r="BD87" s="122">
        <f>IF(BB87=2,G87,0)</f>
        <v>0</v>
      </c>
      <c r="BE87" s="122">
        <f>IF(BB87=3,G87,0)</f>
        <v>0</v>
      </c>
      <c r="BF87" s="122">
        <f>IF(BB87=4,G87,0)</f>
        <v>0</v>
      </c>
      <c r="BG87" s="122">
        <f>IF(BB87=5,G87,0)</f>
        <v>0</v>
      </c>
    </row>
    <row r="88" spans="1:59" ht="25.5">
      <c r="A88" s="147">
        <v>51</v>
      </c>
      <c r="B88" s="148" t="s">
        <v>208</v>
      </c>
      <c r="C88" s="149" t="s">
        <v>209</v>
      </c>
      <c r="D88" s="150" t="s">
        <v>82</v>
      </c>
      <c r="E88" s="151">
        <v>162</v>
      </c>
      <c r="F88" s="151">
        <v>0</v>
      </c>
      <c r="G88" s="152">
        <f>E88*F88</f>
        <v>0</v>
      </c>
      <c r="H88" s="153">
        <v>0</v>
      </c>
      <c r="I88" s="153">
        <f>E88*H88</f>
        <v>0</v>
      </c>
      <c r="J88" s="153">
        <v>0</v>
      </c>
      <c r="K88" s="153">
        <f>E88*J88</f>
        <v>0</v>
      </c>
      <c r="Q88" s="146">
        <v>2</v>
      </c>
      <c r="AA88" s="122">
        <v>12</v>
      </c>
      <c r="AB88" s="122">
        <v>0</v>
      </c>
      <c r="AC88" s="122">
        <v>51</v>
      </c>
      <c r="BB88" s="122">
        <v>2</v>
      </c>
      <c r="BC88" s="122">
        <f>IF(BB88=1,G88,0)</f>
        <v>0</v>
      </c>
      <c r="BD88" s="122">
        <f>IF(BB88=2,G88,0)</f>
        <v>0</v>
      </c>
      <c r="BE88" s="122">
        <f>IF(BB88=3,G88,0)</f>
        <v>0</v>
      </c>
      <c r="BF88" s="122">
        <f>IF(BB88=4,G88,0)</f>
        <v>0</v>
      </c>
      <c r="BG88" s="122">
        <f>IF(BB88=5,G88,0)</f>
        <v>0</v>
      </c>
    </row>
    <row r="89" spans="1:59" ht="25.5">
      <c r="A89" s="147">
        <v>52</v>
      </c>
      <c r="B89" s="148" t="s">
        <v>210</v>
      </c>
      <c r="C89" s="149" t="s">
        <v>211</v>
      </c>
      <c r="D89" s="150" t="s">
        <v>77</v>
      </c>
      <c r="E89" s="151">
        <v>203</v>
      </c>
      <c r="F89" s="151">
        <v>0</v>
      </c>
      <c r="G89" s="152">
        <f>E89*F89</f>
        <v>0</v>
      </c>
      <c r="H89" s="153">
        <v>0</v>
      </c>
      <c r="I89" s="153">
        <f>E89*H89</f>
        <v>0</v>
      </c>
      <c r="J89" s="153">
        <v>-0.001</v>
      </c>
      <c r="K89" s="153">
        <f>E89*J89</f>
        <v>-0.203</v>
      </c>
      <c r="Q89" s="146">
        <v>2</v>
      </c>
      <c r="AA89" s="122">
        <v>12</v>
      </c>
      <c r="AB89" s="122">
        <v>0</v>
      </c>
      <c r="AC89" s="122">
        <v>52</v>
      </c>
      <c r="BB89" s="122">
        <v>2</v>
      </c>
      <c r="BC89" s="122">
        <f>IF(BB89=1,G89,0)</f>
        <v>0</v>
      </c>
      <c r="BD89" s="122">
        <f>IF(BB89=2,G89,0)</f>
        <v>0</v>
      </c>
      <c r="BE89" s="122">
        <f>IF(BB89=3,G89,0)</f>
        <v>0</v>
      </c>
      <c r="BF89" s="122">
        <f>IF(BB89=4,G89,0)</f>
        <v>0</v>
      </c>
      <c r="BG89" s="122">
        <f>IF(BB89=5,G89,0)</f>
        <v>0</v>
      </c>
    </row>
    <row r="90" spans="1:59" ht="12.75">
      <c r="A90" s="154"/>
      <c r="B90" s="155" t="s">
        <v>72</v>
      </c>
      <c r="C90" s="156" t="str">
        <f>CONCATENATE(B84," ",C84)</f>
        <v>776 Podlahy povlakové</v>
      </c>
      <c r="D90" s="154"/>
      <c r="E90" s="157"/>
      <c r="F90" s="157"/>
      <c r="G90" s="158">
        <f>SUM(G84:G89)</f>
        <v>0</v>
      </c>
      <c r="H90" s="159"/>
      <c r="I90" s="160">
        <f>SUM(I84:I89)</f>
        <v>0.2032585</v>
      </c>
      <c r="J90" s="159"/>
      <c r="K90" s="160">
        <f>SUM(K84:K89)</f>
        <v>-0.203</v>
      </c>
      <c r="Q90" s="146">
        <v>4</v>
      </c>
      <c r="BC90" s="161">
        <f>SUM(BC84:BC89)</f>
        <v>0</v>
      </c>
      <c r="BD90" s="161">
        <f>SUM(BD84:BD89)</f>
        <v>0</v>
      </c>
      <c r="BE90" s="161">
        <f>SUM(BE84:BE89)</f>
        <v>0</v>
      </c>
      <c r="BF90" s="161">
        <f>SUM(BF84:BF89)</f>
        <v>0</v>
      </c>
      <c r="BG90" s="161">
        <f>SUM(BG84:BG89)</f>
        <v>0</v>
      </c>
    </row>
    <row r="91" spans="1:17" ht="12.75">
      <c r="A91" s="139" t="s">
        <v>69</v>
      </c>
      <c r="B91" s="140" t="s">
        <v>212</v>
      </c>
      <c r="C91" s="141" t="s">
        <v>213</v>
      </c>
      <c r="D91" s="142"/>
      <c r="E91" s="143"/>
      <c r="F91" s="143"/>
      <c r="G91" s="144"/>
      <c r="H91" s="145"/>
      <c r="I91" s="145"/>
      <c r="J91" s="145"/>
      <c r="K91" s="145"/>
      <c r="Q91" s="146">
        <v>1</v>
      </c>
    </row>
    <row r="92" spans="1:59" ht="12.75">
      <c r="A92" s="147">
        <v>53</v>
      </c>
      <c r="B92" s="148" t="s">
        <v>214</v>
      </c>
      <c r="C92" s="149" t="s">
        <v>215</v>
      </c>
      <c r="D92" s="150" t="s">
        <v>77</v>
      </c>
      <c r="E92" s="151">
        <v>3.6</v>
      </c>
      <c r="F92" s="151">
        <v>0</v>
      </c>
      <c r="G92" s="152">
        <f>E92*F92</f>
        <v>0</v>
      </c>
      <c r="H92" s="153">
        <v>0.02136</v>
      </c>
      <c r="I92" s="153">
        <f>E92*H92</f>
        <v>0.076896</v>
      </c>
      <c r="J92" s="153">
        <v>0</v>
      </c>
      <c r="K92" s="153">
        <f>E92*J92</f>
        <v>0</v>
      </c>
      <c r="Q92" s="146">
        <v>2</v>
      </c>
      <c r="AA92" s="122">
        <v>12</v>
      </c>
      <c r="AB92" s="122">
        <v>0</v>
      </c>
      <c r="AC92" s="122">
        <v>53</v>
      </c>
      <c r="BB92" s="122">
        <v>2</v>
      </c>
      <c r="BC92" s="122">
        <f>IF(BB92=1,G92,0)</f>
        <v>0</v>
      </c>
      <c r="BD92" s="122">
        <f>IF(BB92=2,G92,0)</f>
        <v>0</v>
      </c>
      <c r="BE92" s="122">
        <f>IF(BB92=3,G92,0)</f>
        <v>0</v>
      </c>
      <c r="BF92" s="122">
        <f>IF(BB92=4,G92,0)</f>
        <v>0</v>
      </c>
      <c r="BG92" s="122">
        <f>IF(BB92=5,G92,0)</f>
        <v>0</v>
      </c>
    </row>
    <row r="93" spans="1:59" ht="12.75">
      <c r="A93" s="154"/>
      <c r="B93" s="155" t="s">
        <v>72</v>
      </c>
      <c r="C93" s="156" t="str">
        <f>CONCATENATE(B91," ",C91)</f>
        <v>781 Obklady keramické</v>
      </c>
      <c r="D93" s="154"/>
      <c r="E93" s="157"/>
      <c r="F93" s="157"/>
      <c r="G93" s="158">
        <f>SUM(G91:G92)</f>
        <v>0</v>
      </c>
      <c r="H93" s="159"/>
      <c r="I93" s="160">
        <f>SUM(I91:I92)</f>
        <v>0.076896</v>
      </c>
      <c r="J93" s="159"/>
      <c r="K93" s="160">
        <f>SUM(K91:K92)</f>
        <v>0</v>
      </c>
      <c r="Q93" s="146">
        <v>4</v>
      </c>
      <c r="BC93" s="161">
        <f>SUM(BC91:BC92)</f>
        <v>0</v>
      </c>
      <c r="BD93" s="161">
        <f>SUM(BD91:BD92)</f>
        <v>0</v>
      </c>
      <c r="BE93" s="161">
        <f>SUM(BE91:BE92)</f>
        <v>0</v>
      </c>
      <c r="BF93" s="161">
        <f>SUM(BF91:BF92)</f>
        <v>0</v>
      </c>
      <c r="BG93" s="161">
        <f>SUM(BG91:BG92)</f>
        <v>0</v>
      </c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ht="12.75">
      <c r="E110" s="122"/>
    </row>
    <row r="111" ht="12.75">
      <c r="E111" s="122"/>
    </row>
    <row r="112" ht="12.75">
      <c r="E112" s="122"/>
    </row>
    <row r="113" ht="12.75">
      <c r="E113" s="122"/>
    </row>
    <row r="114" ht="12.75">
      <c r="E114" s="122"/>
    </row>
    <row r="115" ht="12.75">
      <c r="E115" s="122"/>
    </row>
    <row r="116" ht="12.75">
      <c r="E116" s="122"/>
    </row>
    <row r="117" spans="1:7" ht="12.75">
      <c r="A117" s="162"/>
      <c r="B117" s="162"/>
      <c r="C117" s="162"/>
      <c r="D117" s="162"/>
      <c r="E117" s="162"/>
      <c r="F117" s="162"/>
      <c r="G117" s="162"/>
    </row>
    <row r="118" spans="1:7" ht="12.75">
      <c r="A118" s="162"/>
      <c r="B118" s="162"/>
      <c r="C118" s="162"/>
      <c r="D118" s="162"/>
      <c r="E118" s="162"/>
      <c r="F118" s="162"/>
      <c r="G118" s="162"/>
    </row>
    <row r="119" spans="1:7" ht="12.75">
      <c r="A119" s="162"/>
      <c r="B119" s="162"/>
      <c r="C119" s="162"/>
      <c r="D119" s="162"/>
      <c r="E119" s="162"/>
      <c r="F119" s="162"/>
      <c r="G119" s="162"/>
    </row>
    <row r="120" spans="1:7" ht="12.75">
      <c r="A120" s="162"/>
      <c r="B120" s="162"/>
      <c r="C120" s="162"/>
      <c r="D120" s="162"/>
      <c r="E120" s="162"/>
      <c r="F120" s="162"/>
      <c r="G120" s="162"/>
    </row>
    <row r="121" ht="12.75">
      <c r="E121" s="122"/>
    </row>
    <row r="122" ht="12.75">
      <c r="E122" s="122"/>
    </row>
    <row r="123" ht="12.75">
      <c r="E123" s="122"/>
    </row>
    <row r="124" ht="12.75">
      <c r="E124" s="122"/>
    </row>
    <row r="125" ht="12.75">
      <c r="E125" s="122"/>
    </row>
    <row r="126" ht="12.75">
      <c r="E126" s="122"/>
    </row>
    <row r="127" ht="12.75">
      <c r="E127" s="122"/>
    </row>
    <row r="128" ht="12.75">
      <c r="E128" s="122"/>
    </row>
    <row r="129" ht="12.75">
      <c r="E129" s="122"/>
    </row>
    <row r="130" ht="12.75">
      <c r="E130" s="122"/>
    </row>
    <row r="131" ht="12.75">
      <c r="E131" s="122"/>
    </row>
    <row r="132" ht="12.75">
      <c r="E132" s="122"/>
    </row>
    <row r="133" ht="12.75">
      <c r="E133" s="122"/>
    </row>
    <row r="134" ht="12.75">
      <c r="E134" s="122"/>
    </row>
    <row r="135" ht="12.75">
      <c r="E135" s="122"/>
    </row>
    <row r="136" ht="12.75">
      <c r="E136" s="122"/>
    </row>
    <row r="137" ht="12.75">
      <c r="E137" s="122"/>
    </row>
    <row r="138" ht="12.75">
      <c r="E138" s="122"/>
    </row>
    <row r="139" ht="12.75">
      <c r="E139" s="122"/>
    </row>
    <row r="140" ht="12.75">
      <c r="E140" s="122"/>
    </row>
    <row r="141" ht="12.75">
      <c r="E141" s="122"/>
    </row>
    <row r="142" ht="12.75">
      <c r="E142" s="122"/>
    </row>
    <row r="143" ht="12.75">
      <c r="E143" s="122"/>
    </row>
    <row r="144" ht="12.75">
      <c r="E144" s="122"/>
    </row>
    <row r="145" ht="12.75">
      <c r="E145" s="122"/>
    </row>
    <row r="146" spans="1:2" ht="12.75">
      <c r="A146" s="163"/>
      <c r="B146" s="163"/>
    </row>
    <row r="147" spans="1:7" ht="12.75">
      <c r="A147" s="162"/>
      <c r="B147" s="162"/>
      <c r="C147" s="165"/>
      <c r="D147" s="165"/>
      <c r="E147" s="166"/>
      <c r="F147" s="165"/>
      <c r="G147" s="167"/>
    </row>
    <row r="148" spans="1:7" ht="12.75">
      <c r="A148" s="168"/>
      <c r="B148" s="168"/>
      <c r="C148" s="162"/>
      <c r="D148" s="162"/>
      <c r="E148" s="169"/>
      <c r="F148" s="162"/>
      <c r="G148" s="162"/>
    </row>
    <row r="149" spans="1:7" ht="12.75">
      <c r="A149" s="162"/>
      <c r="B149" s="162"/>
      <c r="C149" s="162"/>
      <c r="D149" s="162"/>
      <c r="E149" s="169"/>
      <c r="F149" s="162"/>
      <c r="G149" s="162"/>
    </row>
    <row r="150" spans="1:7" ht="12.75">
      <c r="A150" s="162"/>
      <c r="B150" s="162"/>
      <c r="C150" s="162"/>
      <c r="D150" s="162"/>
      <c r="E150" s="169"/>
      <c r="F150" s="162"/>
      <c r="G150" s="162"/>
    </row>
    <row r="151" spans="1:7" ht="12.75">
      <c r="A151" s="162"/>
      <c r="B151" s="162"/>
      <c r="C151" s="162"/>
      <c r="D151" s="162"/>
      <c r="E151" s="169"/>
      <c r="F151" s="162"/>
      <c r="G151" s="162"/>
    </row>
    <row r="152" spans="1:7" ht="12.75">
      <c r="A152" s="162"/>
      <c r="B152" s="162"/>
      <c r="C152" s="162"/>
      <c r="D152" s="162"/>
      <c r="E152" s="169"/>
      <c r="F152" s="162"/>
      <c r="G152" s="162"/>
    </row>
    <row r="153" spans="1:7" ht="12.75">
      <c r="A153" s="162"/>
      <c r="B153" s="162"/>
      <c r="C153" s="162"/>
      <c r="D153" s="162"/>
      <c r="E153" s="169"/>
      <c r="F153" s="162"/>
      <c r="G153" s="162"/>
    </row>
    <row r="154" spans="1:7" ht="12.75">
      <c r="A154" s="162"/>
      <c r="B154" s="162"/>
      <c r="C154" s="162"/>
      <c r="D154" s="162"/>
      <c r="E154" s="169"/>
      <c r="F154" s="162"/>
      <c r="G154" s="162"/>
    </row>
    <row r="155" spans="1:7" ht="12.75">
      <c r="A155" s="162"/>
      <c r="B155" s="162"/>
      <c r="C155" s="162"/>
      <c r="D155" s="162"/>
      <c r="E155" s="169"/>
      <c r="F155" s="162"/>
      <c r="G155" s="162"/>
    </row>
    <row r="156" spans="1:7" ht="12.75">
      <c r="A156" s="162"/>
      <c r="B156" s="162"/>
      <c r="C156" s="162"/>
      <c r="D156" s="162"/>
      <c r="E156" s="169"/>
      <c r="F156" s="162"/>
      <c r="G156" s="162"/>
    </row>
    <row r="157" spans="1:7" ht="12.75">
      <c r="A157" s="162"/>
      <c r="B157" s="162"/>
      <c r="C157" s="162"/>
      <c r="D157" s="162"/>
      <c r="E157" s="169"/>
      <c r="F157" s="162"/>
      <c r="G157" s="162"/>
    </row>
    <row r="158" spans="1:7" ht="12.75">
      <c r="A158" s="162"/>
      <c r="B158" s="162"/>
      <c r="C158" s="162"/>
      <c r="D158" s="162"/>
      <c r="E158" s="169"/>
      <c r="F158" s="162"/>
      <c r="G158" s="162"/>
    </row>
    <row r="159" spans="1:7" ht="12.75">
      <c r="A159" s="162"/>
      <c r="B159" s="162"/>
      <c r="C159" s="162"/>
      <c r="D159" s="162"/>
      <c r="E159" s="169"/>
      <c r="F159" s="162"/>
      <c r="G159" s="162"/>
    </row>
    <row r="160" spans="1:7" ht="12.75">
      <c r="A160" s="162"/>
      <c r="B160" s="162"/>
      <c r="C160" s="162"/>
      <c r="D160" s="162"/>
      <c r="E160" s="169"/>
      <c r="F160" s="162"/>
      <c r="G160" s="162"/>
    </row>
  </sheetData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STAMINA,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Svatava Henková, CSc.</dc:creator>
  <cp:keywords/>
  <dc:description/>
  <cp:lastModifiedBy>Evina</cp:lastModifiedBy>
  <cp:lastPrinted>2014-10-30T12:20:14Z</cp:lastPrinted>
  <dcterms:created xsi:type="dcterms:W3CDTF">2014-10-29T19:06:57Z</dcterms:created>
  <dcterms:modified xsi:type="dcterms:W3CDTF">2014-10-30T12:24:53Z</dcterms:modified>
  <cp:category/>
  <cp:version/>
  <cp:contentType/>
  <cp:contentStatus/>
</cp:coreProperties>
</file>