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5320" windowHeight="122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'Položky'!$A$1:$G$115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<sst xmlns="http://schemas.openxmlformats.org/spreadsheetml/2006/main" count="363" uniqueCount="250">
  <si>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</si>
  <si>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</si>
  <si>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</si>
  <si>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</si>
  <si>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</si>
  <si>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</si>
  <si>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</si>
  <si>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</si>
  <si>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</si>
  <si>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</si>
  <si>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</si>
  <si>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</si>
  <si>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</si>
  <si>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</si>
  <si>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</si>
  <si>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</si>
  <si>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</si>
  <si>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</si>
  <si>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</si>
  <si>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</si>
  <si>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</si>
  <si>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</si>
  <si>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</si>
  <si>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</si>
  <si>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</si>
  <si>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</si>
  <si>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</si>
  <si>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</si>
  <si>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</si>
  <si>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</si>
  <si>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</si>
  <si>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</si>
  <si>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</si>
  <si>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</si>
  <si>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</si>
  <si>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</si>
  <si>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</si>
  <si>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</si>
  <si>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</si>
  <si>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</si>
  <si>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</si>
  <si>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</si>
  <si>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</si>
  <si>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</si>
  <si>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</si>
  <si>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</si>
  <si>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</si>
  <si>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</si>
  <si>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</si>
  <si>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</si>
  <si>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</si>
  <si>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</si>
  <si>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</si>
  <si>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</si>
  <si>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</si>
  <si>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</si>
  <si>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</si>
  <si>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</si>
  <si>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</si>
  <si>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</si>
  <si>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</si>
  <si>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</si>
  <si>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</si>
  <si>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</si>
  <si>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</si>
  <si>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</si>
  <si>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</si>
  <si>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Brno - ZŠ Nám.Míru</t>
  </si>
  <si>
    <t>3</t>
  </si>
  <si>
    <t>Svislé a kompletní konstrukce</t>
  </si>
  <si>
    <t>m2</t>
  </si>
  <si>
    <t>631 31-261</t>
  </si>
  <si>
    <t>Mazanina betonová  C 16/20 úprava parapetu podbetonováním</t>
  </si>
  <si>
    <t>m3</t>
  </si>
  <si>
    <t>7*0,04+7*0,016+6*0,03+6*0,017</t>
  </si>
  <si>
    <t>61</t>
  </si>
  <si>
    <t>Upravy povrchů vnitřní</t>
  </si>
  <si>
    <t>612 40-99</t>
  </si>
  <si>
    <t xml:space="preserve">Vyrovnńí otvoru - ostění a nadpraží v tl.10mm </t>
  </si>
  <si>
    <t>6*(0,20+0,25)+6*(0,20+0,25)</t>
  </si>
  <si>
    <t>12*(0,20+0,16)+12*(0,20+0,16)</t>
  </si>
  <si>
    <t>2*(0,10+0,08)+1*(0,10+0,03)</t>
  </si>
  <si>
    <t>612 40-99900</t>
  </si>
  <si>
    <t>Začištění ostění a nadpraží v š=100 mm</t>
  </si>
  <si>
    <t>7*0,54+7*0,54+6*0,54+6*0,54</t>
  </si>
  <si>
    <t>1*0,44+1*0,45+12*0,44+12*0,45</t>
  </si>
  <si>
    <t>2*0,27+4*0,25+2*0,36+1*0,16+1*0,12+0,51</t>
  </si>
  <si>
    <t>612 40-90</t>
  </si>
  <si>
    <t xml:space="preserve">Začištění parapetního zdiva š=100mm tl.2 mm </t>
  </si>
  <si>
    <t>m</t>
  </si>
  <si>
    <t>95</t>
  </si>
  <si>
    <t>Dokončovací kce na pozem.stav.</t>
  </si>
  <si>
    <t>9501</t>
  </si>
  <si>
    <t>HZS - práce osob zavěršených na laně nátěry oplechování říms</t>
  </si>
  <si>
    <t>hod</t>
  </si>
  <si>
    <t>9502</t>
  </si>
  <si>
    <t xml:space="preserve">HZS - ostatní nezměřitelné práce </t>
  </si>
  <si>
    <t>9503</t>
  </si>
  <si>
    <t>Vyklizení prostor od nábytku a jeho zpětné nastěhování</t>
  </si>
  <si>
    <t>9504</t>
  </si>
  <si>
    <t>Překrytí stávající podlahy zřízení a odstranění</t>
  </si>
  <si>
    <t>952 90-1111.R00</t>
  </si>
  <si>
    <t xml:space="preserve">Vyčištění budov o výšce podlaží do 4 m </t>
  </si>
  <si>
    <t>96</t>
  </si>
  <si>
    <t>Bourání konstrukcí</t>
  </si>
  <si>
    <t>968 06-2245.R00</t>
  </si>
  <si>
    <t xml:space="preserve">Vybourání dřevěných rámů oken jednoduch. pl. 2 m2 </t>
  </si>
  <si>
    <t>2,96*1,22*6+2,96*1,22*6</t>
  </si>
  <si>
    <t>1,98*1,22*1+1,98*1,22*1</t>
  </si>
  <si>
    <t>1,98*1,22*12+1,98*1,22*12</t>
  </si>
  <si>
    <t>968 06-111</t>
  </si>
  <si>
    <t xml:space="preserve">Vyvěšení dřevěných okenních křídel </t>
  </si>
  <si>
    <t>kus</t>
  </si>
  <si>
    <t>7*3+7*3+6*3+6*3+1*2+1*2+12*2+12*2</t>
  </si>
  <si>
    <t>10*2+1*3+2*3+4*3+2*2+1*1+1*1</t>
  </si>
  <si>
    <t>978 03-61</t>
  </si>
  <si>
    <t xml:space="preserve">Otlučení omítek váp. ostění a nadpraží </t>
  </si>
  <si>
    <t>6*(1,20+1,07)+6*(1,20+1,51)</t>
  </si>
  <si>
    <t>12*(0,60+0,48+0,72)+12*(1,20+0,97)</t>
  </si>
  <si>
    <t>2*(0,54+0,62)+4*(0,54+0,52)</t>
  </si>
  <si>
    <t>962 0002</t>
  </si>
  <si>
    <t xml:space="preserve">Demontáž dřevěných parapetů </t>
  </si>
  <si>
    <t>978 02-11</t>
  </si>
  <si>
    <t xml:space="preserve">Otlučení omítek z parapetů </t>
  </si>
  <si>
    <t>7*1,07+6*1,13+1*0,71+12*0,60+12*0,48</t>
  </si>
  <si>
    <t>970 23-115</t>
  </si>
  <si>
    <t>Zarovnání vnějšího omítkového ostění a nadpraží řezem tl.15 mm</t>
  </si>
  <si>
    <t>970 23-126</t>
  </si>
  <si>
    <t>Vyřezání parapet.zdiva po parapetní plech vč. srovnání ozubu parapet.plechu</t>
  </si>
  <si>
    <t>979 01-1211.R00</t>
  </si>
  <si>
    <t xml:space="preserve">Svislá doprava suti a vybour. hmot za 2.NP nošením </t>
  </si>
  <si>
    <t>t</t>
  </si>
  <si>
    <t>979 01-1219.R00</t>
  </si>
  <si>
    <t xml:space="preserve">Přípl.k svislé dopr.suti za každé další NP nošením 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</si>
  <si>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</si>
  <si>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</si>
  <si>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</si>
  <si>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</si>
  <si>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6*157,902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</si>
  <si>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</si>
  <si>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</si>
  <si>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</si>
  <si>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</si>
  <si>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19*157,902</t>
  </si>
  <si>
    <t>979 99-9999.R0</t>
  </si>
  <si>
    <t xml:space="preserve">Poplatek za skladku </t>
  </si>
  <si>
    <t>99</t>
  </si>
  <si>
    <t>Staveništní přesun hmot</t>
  </si>
  <si>
    <t>999 28-1111.R00</t>
  </si>
  <si>
    <t xml:space="preserve">Přesun hmot pro opravy a údržbu do výšky 25 m </t>
  </si>
  <si>
    <t>999 28-119</t>
  </si>
  <si>
    <t xml:space="preserve">Přesun hmot, opravy a údržba, příplatek </t>
  </si>
  <si>
    <t>766</t>
  </si>
  <si>
    <t>Konstrukce truhlářské</t>
  </si>
  <si>
    <t>766     poz.102</t>
  </si>
  <si>
    <t>Vsunutí pásky  illmod TRIO 1+M mezi podbeton. a tepel.izol. D+M</t>
  </si>
  <si>
    <t>7*2,96+7*2,96+6*2,96+6*2,96</t>
  </si>
  <si>
    <t>1*1,98+1*1,98+12*1,98+12*1,98</t>
  </si>
  <si>
    <t>2*1,98+1*1,98+1*1,98+4*2,96</t>
  </si>
  <si>
    <t>7662    poz.102</t>
  </si>
  <si>
    <t>Osazení tepel.izolač.podkl.profilu zl.32mm D+M</t>
  </si>
  <si>
    <t>7*2,96+7*2,96+6*5,40+6*2,96+1*1,98</t>
  </si>
  <si>
    <t>1*1,98+12*1,98+12*1,98+2*1,98+1*1,98</t>
  </si>
  <si>
    <t>1*1,98+4*2,96+4*2,96+1*2,96+2*2,96</t>
  </si>
  <si>
    <t>7661    poz.102</t>
  </si>
  <si>
    <t>Nalepení pásky  illmod TRIO 1+M na ostění a ńadpraží. D+M</t>
  </si>
  <si>
    <t>7*5,40+7*5,40+6*5,40+6*5,40</t>
  </si>
  <si>
    <t>1*4,42+1*4,42+12*4,42+12*4,42</t>
  </si>
  <si>
    <t>2*4,42+1*4,42+1*4,42+4*2,96</t>
  </si>
  <si>
    <t>766       T/2</t>
  </si>
  <si>
    <t>Vnitřní parapet z dřevotřísky bez nosu tl.17 mm š=300 mm,  D+M</t>
  </si>
  <si>
    <t>soub.</t>
  </si>
  <si>
    <t>poznámka 1</t>
  </si>
  <si>
    <t>Truhlářské výrobky jsou kompletní konstrukce dle tabulek</t>
  </si>
  <si>
    <t>poznámka 2</t>
  </si>
  <si>
    <t xml:space="preserve">Truhlářské výrobky jsou vč.přesunu hmot </t>
  </si>
  <si>
    <t>783</t>
  </si>
  <si>
    <t>Nátěry</t>
  </si>
  <si>
    <t>783 52</t>
  </si>
  <si>
    <t>Stávající parapetní plechy mechynicky očistit, přebrousit, odmastit, nový nátěr dvojnásobný krycí</t>
  </si>
  <si>
    <t>K/2:(103,90+76,20)*0,25</t>
  </si>
  <si>
    <t>K/5:(45,60+22,70)*0,125</t>
  </si>
  <si>
    <t>784</t>
  </si>
  <si>
    <t>Malby</t>
  </si>
  <si>
    <t>784 45-292</t>
  </si>
  <si>
    <t xml:space="preserve">Oprava,malba směsí tekut.2x,1bar+oškr. </t>
  </si>
  <si>
    <t>786</t>
  </si>
  <si>
    <t>Čalounické úpravy</t>
  </si>
  <si>
    <t>786      Z/39</t>
  </si>
  <si>
    <t>Screénová roleta 1980/1220 mm  D+M vč.el.pohonu</t>
  </si>
  <si>
    <t>786      Z/40</t>
  </si>
  <si>
    <t>Screénové rolety jsou kompletní konstrukce dle tabulek</t>
  </si>
  <si>
    <t xml:space="preserve">Screénové rolety jsou vč.přesunu hmot </t>
  </si>
  <si>
    <t>M21</t>
  </si>
  <si>
    <t>Elektromontáže</t>
  </si>
  <si>
    <t>M2101</t>
  </si>
  <si>
    <t xml:space="preserve">Elektroinstalace - viz samostatný výkaz výměr </t>
  </si>
  <si>
    <t>kpl.</t>
  </si>
  <si>
    <t>7671</t>
  </si>
  <si>
    <t>Konstrukce hliníkové</t>
  </si>
  <si>
    <t>7671       Z/01</t>
  </si>
  <si>
    <t>Al okno vnější 3kř.otv.skl. 2960/1220 mm D+M zaskl.izol.trojsklo, kování</t>
  </si>
  <si>
    <t>7671       Z/02</t>
  </si>
  <si>
    <t>7671       Z/03</t>
  </si>
  <si>
    <t>Al okno vnější 2kř.otv.skl. 1980/1220 mm D+M zaskl.izol.trojsklo, kování</t>
  </si>
  <si>
    <t>7671       Z/04</t>
  </si>
  <si>
    <t>7671       Z/05</t>
  </si>
  <si>
    <t>7671       Z/16</t>
  </si>
  <si>
    <t>Al okno vnější 3kř.otv.skl. 1980/1220 mm D+M zaskl.izol.trojsklo, kování</t>
  </si>
  <si>
    <t>7671       Z/17</t>
  </si>
  <si>
    <t>Hliníkové výrobky jsou kompletní konstrukce dle tabulek</t>
  </si>
  <si>
    <t xml:space="preserve">Hliníkové  výrobky jsou vč.přesunu hmot </t>
  </si>
  <si>
    <t>VRN</t>
  </si>
  <si>
    <t xml:space="preserve">Zařízení staveniště staveniště </t>
  </si>
  <si>
    <t>801 32 1 3</t>
  </si>
  <si>
    <t>* květen 2017</t>
  </si>
  <si>
    <t>1 - Výměna oken - jižní fasáda 2.a3. np</t>
  </si>
  <si>
    <t>7671       Z/06</t>
  </si>
  <si>
    <t>1,98*1,22*2+1,98*1,22*2</t>
  </si>
  <si>
    <t>6*3+6*3+12*2+12*2</t>
  </si>
  <si>
    <t>6*0,03+6*0,017</t>
  </si>
  <si>
    <t>12*0,026+12*0,012</t>
  </si>
  <si>
    <t>2*0,016+2*0,04</t>
  </si>
  <si>
    <t>2*(0,10+0,08)+2*(0,10+0,03)</t>
  </si>
  <si>
    <t>6*0,54+6*0,54</t>
  </si>
  <si>
    <t>12*0,44+12*0,45</t>
  </si>
  <si>
    <t>2*0,27+2*0,36</t>
  </si>
  <si>
    <t>2*3+2*2</t>
  </si>
  <si>
    <t>2*(0,54+0,62)+2*(0,54+0,52)</t>
  </si>
  <si>
    <t>6*1,07+6*1,13+12*0,60+12*0,48</t>
  </si>
  <si>
    <t>K/2:90,96*0,25</t>
  </si>
  <si>
    <t>K/5:90,96*0,125</t>
  </si>
  <si>
    <t>6*2,96+6*2,96</t>
  </si>
  <si>
    <t>12*1,98+12*1,98</t>
  </si>
  <si>
    <t>2*1,98+2*1,98</t>
  </si>
  <si>
    <t>6*5,40+6*5,40</t>
  </si>
  <si>
    <t>12*4,42+12*4,42</t>
  </si>
  <si>
    <t>2*4,42+2*4,42</t>
  </si>
  <si>
    <t>6*35,00</t>
  </si>
  <si>
    <t>19*35,00</t>
  </si>
  <si>
    <t>Screénová roleta 2960/1220 mm  D+M vč.el.pohonu</t>
  </si>
  <si>
    <t>64</t>
  </si>
  <si>
    <t>Výplně otvorů</t>
  </si>
  <si>
    <t xml:space="preserve">648 9    TP   </t>
  </si>
  <si>
    <t>Osazení parapetních desek teracových tl.30 mm původní parapetní desky</t>
  </si>
  <si>
    <t xml:space="preserve">64809    TP   </t>
  </si>
  <si>
    <t>Odvoz parapetních desek do 10km - očištění, přebroušenńí, impregnace a jejich zpětný dovoz</t>
  </si>
  <si>
    <t>;a oprava poškození</t>
  </si>
  <si>
    <t>SLEPÝ  ROZPOČET</t>
  </si>
  <si>
    <t>oprava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</si>
</sst>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8" fillId="34" borderId="61" xfId="46" applyNumberFormat="1" applyFont="1" applyFill="1" applyBorder="1" applyAlignment="1">
      <alignment horizontal="right"/>
      <protection/>
    </xf>
    <xf numFmtId="4" fontId="8" fillId="0" borderId="0" xfId="46" applyNumberFormat="1" applyFont="1" applyFill="1" applyBorder="1" applyAlignment="1">
      <alignment horizontal="right"/>
      <protection/>
    </xf>
    <xf numFmtId="4" fontId="14" fillId="0" borderId="0" xfId="46" applyNumberFormat="1" applyFont="1" applyFill="1" applyBorder="1" applyAlignment="1">
      <alignment horizontal="right" wrapText="1"/>
      <protection/>
    </xf>
    <xf numFmtId="4" fontId="0" fillId="0" borderId="0" xfId="46" applyNumberFormat="1" applyFill="1" applyBorder="1" applyAlignment="1">
      <alignment horizontal="right"/>
      <protection/>
    </xf>
    <xf numFmtId="0" fontId="0" fillId="0" borderId="0" xfId="46" applyNumberForma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 t="s">
        <v>214</v>
      </c>
    </row>
    <row r="4" spans="1:7" ht="12.75" customHeight="1">
      <c r="A4" s="7"/>
      <c r="B4" s="8"/>
      <c r="C4" s="9" t="s">
        <v>216</v>
      </c>
      <c r="D4" s="10"/>
      <c r="E4" s="10"/>
      <c r="F4" s="11"/>
      <c r="G4" s="12" t="s">
        <v>249</v>
      </c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7"/>
      <c r="D7" s="18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7"/>
      <c r="D8" s="18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9"/>
      <c r="F11" s="190"/>
      <c r="G11" s="191"/>
    </row>
    <row r="12" spans="1:7" ht="28.5" customHeight="1" thickBot="1">
      <c r="A12" s="31" t="s">
        <v>248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7" ht="15.75" customHeight="1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75" customHeight="1" thickBot="1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ht="12.75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ht="12.75">
      <c r="A26" s="28"/>
      <c r="B26" s="57" t="s">
        <v>215</v>
      </c>
      <c r="C26" s="29" t="s">
        <v>36</v>
      </c>
      <c r="D26" s="11"/>
      <c r="E26" s="29" t="s">
        <v>37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ht="12.75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ht="12.75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ht="12.75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7" ht="12.75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42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2"/>
      <c r="C37" s="192"/>
      <c r="D37" s="192"/>
      <c r="E37" s="192"/>
      <c r="F37" s="192"/>
      <c r="G37" s="192"/>
      <c r="H37" t="s">
        <v>4</v>
      </c>
    </row>
    <row r="38" spans="1:8" ht="12.75" customHeight="1">
      <c r="A38" s="68"/>
      <c r="B38" s="192"/>
      <c r="C38" s="192"/>
      <c r="D38" s="192"/>
      <c r="E38" s="192"/>
      <c r="F38" s="192"/>
      <c r="G38" s="192"/>
      <c r="H38" t="s">
        <v>4</v>
      </c>
    </row>
    <row r="39" spans="1:8" ht="12.75">
      <c r="A39" s="68"/>
      <c r="B39" s="192"/>
      <c r="C39" s="192"/>
      <c r="D39" s="192"/>
      <c r="E39" s="192"/>
      <c r="F39" s="192"/>
      <c r="G39" s="192"/>
      <c r="H39" t="s">
        <v>4</v>
      </c>
    </row>
    <row r="40" spans="1:8" ht="12.75">
      <c r="A40" s="68"/>
      <c r="B40" s="192"/>
      <c r="C40" s="192"/>
      <c r="D40" s="192"/>
      <c r="E40" s="192"/>
      <c r="F40" s="192"/>
      <c r="G40" s="192"/>
      <c r="H40" t="s">
        <v>4</v>
      </c>
    </row>
    <row r="41" spans="1:8" ht="12.75">
      <c r="A41" s="68"/>
      <c r="B41" s="192"/>
      <c r="C41" s="192"/>
      <c r="D41" s="192"/>
      <c r="E41" s="192"/>
      <c r="F41" s="192"/>
      <c r="G41" s="192"/>
      <c r="H41" t="s">
        <v>4</v>
      </c>
    </row>
    <row r="42" spans="1:8" ht="12.75">
      <c r="A42" s="68"/>
      <c r="B42" s="192"/>
      <c r="C42" s="192"/>
      <c r="D42" s="192"/>
      <c r="E42" s="192"/>
      <c r="F42" s="192"/>
      <c r="G42" s="192"/>
      <c r="H42" t="s">
        <v>4</v>
      </c>
    </row>
    <row r="43" spans="1:8" ht="12.75">
      <c r="A43" s="68"/>
      <c r="B43" s="192"/>
      <c r="C43" s="192"/>
      <c r="D43" s="192"/>
      <c r="E43" s="192"/>
      <c r="F43" s="192"/>
      <c r="G43" s="192"/>
      <c r="H43" t="s">
        <v>4</v>
      </c>
    </row>
    <row r="44" spans="1:8" ht="12.75">
      <c r="A44" s="68"/>
      <c r="B44" s="192"/>
      <c r="C44" s="192"/>
      <c r="D44" s="192"/>
      <c r="E44" s="192"/>
      <c r="F44" s="192"/>
      <c r="G44" s="192"/>
      <c r="H44" t="s">
        <v>4</v>
      </c>
    </row>
    <row r="45" spans="1:8" ht="3" customHeight="1">
      <c r="A45" s="68"/>
      <c r="B45" s="192"/>
      <c r="C45" s="192"/>
      <c r="D45" s="192"/>
      <c r="E45" s="192"/>
      <c r="F45" s="192"/>
      <c r="G45" s="192"/>
      <c r="H45" t="s">
        <v>4</v>
      </c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186"/>
      <c r="C54" s="186"/>
      <c r="D54" s="186"/>
      <c r="E54" s="186"/>
      <c r="F54" s="186"/>
      <c r="G54" s="186"/>
    </row>
    <row r="55" spans="2:7" ht="12.75">
      <c r="B55" s="186"/>
      <c r="C55" s="186"/>
      <c r="D55" s="186"/>
      <c r="E55" s="186"/>
      <c r="F55" s="186"/>
      <c r="G55" s="186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3" t="s">
        <v>5</v>
      </c>
      <c r="B1" s="194"/>
      <c r="C1" s="69" t="str">
        <f>CONCATENATE(cislostavby," ",nazevstavby)</f>
        <v> Brno - ZŠ Nám.Míru</v>
      </c>
      <c r="D1" s="70"/>
      <c r="E1" s="71"/>
      <c r="F1" s="70"/>
      <c r="G1" s="72"/>
      <c r="H1" s="73" t="s">
        <v>249</v>
      </c>
      <c r="I1" s="74"/>
    </row>
    <row r="2" spans="1:9" ht="13.5" thickBot="1">
      <c r="A2" s="195" t="s">
        <v>1</v>
      </c>
      <c r="B2" s="196"/>
      <c r="C2" s="75" t="str">
        <f>CONCATENATE(cisloobjektu," ",nazevobjektu)</f>
        <v> 1 - Výměna oken - jižní fasáda 2.a3. np</v>
      </c>
      <c r="D2" s="76"/>
      <c r="E2" s="77"/>
      <c r="F2" s="76"/>
      <c r="G2" s="197"/>
      <c r="H2" s="197"/>
      <c r="I2" s="198"/>
    </row>
    <row r="3" ht="13.5" thickTop="1">
      <c r="F3" s="11"/>
    </row>
    <row r="4" spans="1:9" ht="19.5" customHeight="1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9" s="11" customFormat="1" ht="12.75">
      <c r="A7" s="177" t="str">
        <f>Položky!B7</f>
        <v>3</v>
      </c>
      <c r="B7" s="86" t="str">
        <f>Položky!C7</f>
        <v>Svislé a kompletní konstrukce</v>
      </c>
      <c r="C7" s="87"/>
      <c r="D7" s="88"/>
      <c r="E7" s="178">
        <f>Položky!BA12</f>
        <v>0</v>
      </c>
      <c r="F7" s="179">
        <f>Položky!BB12</f>
        <v>0</v>
      </c>
      <c r="G7" s="179">
        <f>Položky!BC12</f>
        <v>0</v>
      </c>
      <c r="H7" s="179">
        <f>Položky!BD12</f>
        <v>0</v>
      </c>
      <c r="I7" s="180">
        <f>Položky!BE12</f>
        <v>0</v>
      </c>
    </row>
    <row r="8" spans="1:9" s="11" customFormat="1" ht="12.75">
      <c r="A8" s="177" t="str">
        <f>Položky!B13</f>
        <v>61</v>
      </c>
      <c r="B8" s="86" t="str">
        <f>Položky!C13</f>
        <v>Upravy povrchů vnitřní</v>
      </c>
      <c r="C8" s="87"/>
      <c r="D8" s="88"/>
      <c r="E8" s="178">
        <f>Položky!BA23</f>
        <v>0</v>
      </c>
      <c r="F8" s="179">
        <f>Položky!BB23</f>
        <v>0</v>
      </c>
      <c r="G8" s="179">
        <f>Položky!BC23</f>
        <v>0</v>
      </c>
      <c r="H8" s="179">
        <f>Položky!BD23</f>
        <v>0</v>
      </c>
      <c r="I8" s="180">
        <f>Položky!BE23</f>
        <v>0</v>
      </c>
    </row>
    <row r="9" spans="1:9" s="11" customFormat="1" ht="12.75">
      <c r="A9" s="177" t="s">
        <v>241</v>
      </c>
      <c r="B9" s="86" t="str">
        <f>Položky!C24</f>
        <v>Výplně otvorů</v>
      </c>
      <c r="C9" s="87"/>
      <c r="D9" s="88"/>
      <c r="E9" s="178">
        <f>Položky!G28</f>
        <v>0</v>
      </c>
      <c r="F9" s="179">
        <v>0</v>
      </c>
      <c r="G9" s="179">
        <v>0</v>
      </c>
      <c r="H9" s="179">
        <v>0</v>
      </c>
      <c r="I9" s="180">
        <v>0</v>
      </c>
    </row>
    <row r="10" spans="1:9" s="11" customFormat="1" ht="12.75">
      <c r="A10" s="177" t="str">
        <f>Položky!B29</f>
        <v>95</v>
      </c>
      <c r="B10" s="86" t="str">
        <f>Položky!C29</f>
        <v>Dokončovací kce na pozem.stav.</v>
      </c>
      <c r="C10" s="87"/>
      <c r="D10" s="88"/>
      <c r="E10" s="178">
        <f>Položky!BA35</f>
        <v>0</v>
      </c>
      <c r="F10" s="179">
        <f>Položky!BB35</f>
        <v>0</v>
      </c>
      <c r="G10" s="179">
        <f>Položky!BC35</f>
        <v>0</v>
      </c>
      <c r="H10" s="179">
        <f>Položky!BD35</f>
        <v>0</v>
      </c>
      <c r="I10" s="180">
        <f>Položky!BE35</f>
        <v>0</v>
      </c>
    </row>
    <row r="11" spans="1:9" s="11" customFormat="1" ht="12.75">
      <c r="A11" s="177" t="str">
        <f>Položky!B36</f>
        <v>96</v>
      </c>
      <c r="B11" s="86" t="str">
        <f>Položky!C36</f>
        <v>Bourání konstrukcí</v>
      </c>
      <c r="C11" s="87"/>
      <c r="D11" s="88"/>
      <c r="E11" s="178">
        <f>Položky!BA62</f>
        <v>0</v>
      </c>
      <c r="F11" s="179">
        <f>Položky!BB62</f>
        <v>0</v>
      </c>
      <c r="G11" s="179">
        <f>Položky!BC62</f>
        <v>0</v>
      </c>
      <c r="H11" s="179">
        <f>Položky!BD62</f>
        <v>0</v>
      </c>
      <c r="I11" s="180">
        <f>Položky!BE62</f>
        <v>0</v>
      </c>
    </row>
    <row r="12" spans="1:9" s="11" customFormat="1" ht="12.75">
      <c r="A12" s="177" t="str">
        <f>Položky!B63</f>
        <v>99</v>
      </c>
      <c r="B12" s="86" t="str">
        <f>Položky!C63</f>
        <v>Staveništní přesun hmot</v>
      </c>
      <c r="C12" s="87"/>
      <c r="D12" s="88"/>
      <c r="E12" s="178">
        <f>Položky!BA66</f>
        <v>0</v>
      </c>
      <c r="F12" s="179">
        <f>Položky!BB66</f>
        <v>0</v>
      </c>
      <c r="G12" s="179">
        <f>Položky!BC66</f>
        <v>0</v>
      </c>
      <c r="H12" s="179">
        <f>Položky!BD66</f>
        <v>0</v>
      </c>
      <c r="I12" s="180">
        <f>Položky!BE66</f>
        <v>0</v>
      </c>
    </row>
    <row r="13" spans="1:9" s="11" customFormat="1" ht="12.75">
      <c r="A13" s="177" t="str">
        <f>Položky!B67</f>
        <v>766</v>
      </c>
      <c r="B13" s="86" t="str">
        <f>Položky!C67</f>
        <v>Konstrukce truhlářské</v>
      </c>
      <c r="C13" s="87"/>
      <c r="D13" s="88"/>
      <c r="E13" s="178">
        <f>Položky!BA83</f>
        <v>0</v>
      </c>
      <c r="F13" s="179">
        <f>Položky!BB83</f>
        <v>0</v>
      </c>
      <c r="G13" s="179">
        <f>Položky!BC83</f>
        <v>0</v>
      </c>
      <c r="H13" s="179">
        <f>Položky!BD83</f>
        <v>0</v>
      </c>
      <c r="I13" s="180">
        <f>Položky!BE83</f>
        <v>0</v>
      </c>
    </row>
    <row r="14" spans="1:9" s="11" customFormat="1" ht="12.75">
      <c r="A14" s="177" t="str">
        <f>Položky!B84</f>
        <v>783</v>
      </c>
      <c r="B14" s="86" t="str">
        <f>Položky!C84</f>
        <v>Nátěry</v>
      </c>
      <c r="C14" s="87"/>
      <c r="D14" s="88"/>
      <c r="E14" s="178">
        <f>Položky!BA88</f>
        <v>0</v>
      </c>
      <c r="F14" s="179">
        <f>Položky!BB88</f>
        <v>0</v>
      </c>
      <c r="G14" s="179">
        <f>Položky!BC88</f>
        <v>0</v>
      </c>
      <c r="H14" s="179">
        <f>Položky!BD88</f>
        <v>0</v>
      </c>
      <c r="I14" s="180">
        <f>Položky!BE88</f>
        <v>0</v>
      </c>
    </row>
    <row r="15" spans="1:9" s="11" customFormat="1" ht="12.75">
      <c r="A15" s="177" t="str">
        <f>Položky!B89</f>
        <v>784</v>
      </c>
      <c r="B15" s="86" t="str">
        <f>Položky!C89</f>
        <v>Malby</v>
      </c>
      <c r="C15" s="87"/>
      <c r="D15" s="88"/>
      <c r="E15" s="178">
        <f>Položky!BA91</f>
        <v>0</v>
      </c>
      <c r="F15" s="179">
        <f>Položky!BB91</f>
        <v>0</v>
      </c>
      <c r="G15" s="179">
        <f>Položky!BC91</f>
        <v>0</v>
      </c>
      <c r="H15" s="179">
        <f>Položky!BD91</f>
        <v>0</v>
      </c>
      <c r="I15" s="180">
        <f>Položky!BE91</f>
        <v>0</v>
      </c>
    </row>
    <row r="16" spans="1:9" s="11" customFormat="1" ht="12.75">
      <c r="A16" s="177" t="str">
        <f>Položky!B92</f>
        <v>786</v>
      </c>
      <c r="B16" s="86" t="str">
        <f>Položky!C92</f>
        <v>Čalounické úpravy</v>
      </c>
      <c r="C16" s="87"/>
      <c r="D16" s="88"/>
      <c r="E16" s="178">
        <f>Položky!BA97</f>
        <v>0</v>
      </c>
      <c r="F16" s="179">
        <f>Položky!BB97</f>
        <v>0</v>
      </c>
      <c r="G16" s="179">
        <f>Položky!BC97</f>
        <v>0</v>
      </c>
      <c r="H16" s="179">
        <f>Položky!BD97</f>
        <v>0</v>
      </c>
      <c r="I16" s="180">
        <f>Položky!BE97</f>
        <v>0</v>
      </c>
    </row>
    <row r="17" spans="1:9" s="11" customFormat="1" ht="12.75">
      <c r="A17" s="177" t="str">
        <f>Položky!B98</f>
        <v>M21</v>
      </c>
      <c r="B17" s="86" t="str">
        <f>Položky!C98</f>
        <v>Elektromontáže</v>
      </c>
      <c r="C17" s="87"/>
      <c r="D17" s="88"/>
      <c r="E17" s="178">
        <f>Položky!BA100</f>
        <v>0</v>
      </c>
      <c r="F17" s="179">
        <f>Položky!BB100</f>
        <v>0</v>
      </c>
      <c r="G17" s="179">
        <f>Položky!BC100</f>
        <v>0</v>
      </c>
      <c r="H17" s="179">
        <f>Položky!BD100</f>
        <v>0</v>
      </c>
      <c r="I17" s="180">
        <f>Položky!BE100</f>
        <v>0</v>
      </c>
    </row>
    <row r="18" spans="1:9" s="11" customFormat="1" ht="12.75">
      <c r="A18" s="177" t="str">
        <f>Položky!B101</f>
        <v>7671</v>
      </c>
      <c r="B18" s="86" t="str">
        <f>Položky!C101</f>
        <v>Konstrukce hliníkové</v>
      </c>
      <c r="C18" s="87"/>
      <c r="D18" s="88"/>
      <c r="E18" s="178">
        <f>Položky!G112</f>
        <v>0</v>
      </c>
      <c r="F18" s="179">
        <f>Položky!BB112</f>
        <v>0</v>
      </c>
      <c r="G18" s="179">
        <f>Položky!BC112</f>
        <v>0</v>
      </c>
      <c r="H18" s="179">
        <f>Položky!BD112</f>
        <v>0</v>
      </c>
      <c r="I18" s="180">
        <f>Položky!BE112</f>
        <v>0</v>
      </c>
    </row>
    <row r="19" spans="1:9" s="11" customFormat="1" ht="13.5" thickBot="1">
      <c r="A19" s="177" t="str">
        <f>Položky!B113</f>
        <v>VRN</v>
      </c>
      <c r="B19" s="86" t="str">
        <f>Položky!C113</f>
        <v>Vedlejší rozpočtové náklady</v>
      </c>
      <c r="C19" s="87"/>
      <c r="D19" s="88"/>
      <c r="E19" s="178">
        <f>Položky!BA115</f>
        <v>0</v>
      </c>
      <c r="F19" s="179">
        <f>Položky!BB115</f>
        <v>0</v>
      </c>
      <c r="G19" s="179">
        <f>Položky!BC115</f>
        <v>0</v>
      </c>
      <c r="H19" s="179">
        <f>Položky!BD115</f>
        <v>0</v>
      </c>
      <c r="I19" s="180">
        <f>Položky!BE115</f>
        <v>0</v>
      </c>
    </row>
    <row r="20" spans="1:9" s="94" customFormat="1" ht="13.5" thickBot="1">
      <c r="A20" s="89"/>
      <c r="B20" s="81" t="s">
        <v>49</v>
      </c>
      <c r="C20" s="81"/>
      <c r="D20" s="90"/>
      <c r="E20" s="91">
        <f>SUM(E7:E19)</f>
        <v>0</v>
      </c>
      <c r="F20" s="92">
        <f>SUM(F7:F19)</f>
        <v>0</v>
      </c>
      <c r="G20" s="92">
        <f>SUM(G7:G19)</f>
        <v>0</v>
      </c>
      <c r="H20" s="92">
        <f>SUM(H7:H19)</f>
        <v>0</v>
      </c>
      <c r="I20" s="93">
        <f>SUM(I7:I19)</f>
        <v>0</v>
      </c>
    </row>
    <row r="21" spans="1:9" ht="12.75">
      <c r="A21" s="87"/>
      <c r="B21" s="87"/>
      <c r="C21" s="87"/>
      <c r="D21" s="87"/>
      <c r="E21" s="87"/>
      <c r="F21" s="87"/>
      <c r="G21" s="87"/>
      <c r="H21" s="87"/>
      <c r="I21" s="87"/>
    </row>
    <row r="22" spans="1:57" ht="19.5" customHeight="1">
      <c r="A22" s="95" t="s">
        <v>50</v>
      </c>
      <c r="B22" s="95"/>
      <c r="C22" s="95"/>
      <c r="D22" s="95"/>
      <c r="E22" s="95"/>
      <c r="F22" s="95"/>
      <c r="G22" s="96"/>
      <c r="H22" s="95"/>
      <c r="I22" s="95"/>
      <c r="BA22" s="30"/>
      <c r="BB22" s="30"/>
      <c r="BC22" s="30"/>
      <c r="BD22" s="30"/>
      <c r="BE22" s="30"/>
    </row>
    <row r="23" spans="1:9" ht="13.5" thickBot="1">
      <c r="A23" s="97"/>
      <c r="B23" s="97"/>
      <c r="C23" s="97"/>
      <c r="D23" s="97"/>
      <c r="E23" s="97"/>
      <c r="F23" s="97"/>
      <c r="G23" s="97"/>
      <c r="H23" s="97"/>
      <c r="I23" s="97"/>
    </row>
    <row r="24" spans="1:9" ht="12.75">
      <c r="A24" s="98" t="s">
        <v>51</v>
      </c>
      <c r="B24" s="99"/>
      <c r="C24" s="99"/>
      <c r="D24" s="100"/>
      <c r="E24" s="101" t="s">
        <v>52</v>
      </c>
      <c r="F24" s="102" t="s">
        <v>53</v>
      </c>
      <c r="G24" s="103" t="s">
        <v>54</v>
      </c>
      <c r="H24" s="104"/>
      <c r="I24" s="105" t="s">
        <v>52</v>
      </c>
    </row>
    <row r="25" spans="1:53" ht="12.75">
      <c r="A25" s="106"/>
      <c r="B25" s="107"/>
      <c r="C25" s="107"/>
      <c r="D25" s="108"/>
      <c r="E25" s="109"/>
      <c r="F25" s="110"/>
      <c r="G25" s="111">
        <f>CHOOSE(BA25+1,HSV+PSV,HSV+PSV+Mont,HSV+PSV+Dodavka+Mont,HSV,PSV,Mont,Dodavka,Mont+Dodavka,0)</f>
        <v>0</v>
      </c>
      <c r="H25" s="112"/>
      <c r="I25" s="113">
        <f>E25+F25*G25/100</f>
        <v>0</v>
      </c>
      <c r="BA25">
        <v>8</v>
      </c>
    </row>
    <row r="26" spans="1:9" ht="13.5" thickBot="1">
      <c r="A26" s="114"/>
      <c r="B26" s="115" t="s">
        <v>55</v>
      </c>
      <c r="C26" s="116"/>
      <c r="D26" s="117"/>
      <c r="E26" s="118"/>
      <c r="F26" s="119"/>
      <c r="G26" s="119"/>
      <c r="H26" s="199">
        <f>SUM(H25:H25)</f>
        <v>0</v>
      </c>
      <c r="I26" s="200"/>
    </row>
    <row r="27" spans="1:9" ht="12.75">
      <c r="A27" s="97"/>
      <c r="B27" s="97"/>
      <c r="C27" s="97"/>
      <c r="D27" s="97"/>
      <c r="E27" s="97"/>
      <c r="F27" s="97"/>
      <c r="G27" s="97"/>
      <c r="H27" s="97"/>
      <c r="I27" s="97"/>
    </row>
    <row r="28" spans="2:9" ht="12.75">
      <c r="B28" s="94"/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8"/>
  <sheetViews>
    <sheetView showGridLines="0" showZeros="0" zoomScalePageLayoutView="0" workbookViewId="0" topLeftCell="A1">
      <selection activeCell="H28" sqref="H2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3" t="s">
        <v>56</v>
      </c>
      <c r="B1" s="203"/>
      <c r="C1" s="203"/>
      <c r="D1" s="203"/>
      <c r="E1" s="203"/>
      <c r="F1" s="203"/>
      <c r="G1" s="203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4" t="s">
        <v>5</v>
      </c>
      <c r="B3" s="205"/>
      <c r="C3" s="128" t="str">
        <f>CONCATENATE(cislostavby," ",nazevstavby)</f>
        <v> Brno - ZŠ Nám.Míru</v>
      </c>
      <c r="D3" s="129"/>
      <c r="E3" s="130"/>
      <c r="F3" s="131" t="str">
        <f>Rekapitulace!H1</f>
        <v>oprava</v>
      </c>
      <c r="G3" s="132"/>
    </row>
    <row r="4" spans="1:7" ht="13.5" thickBot="1">
      <c r="A4" s="206" t="s">
        <v>1</v>
      </c>
      <c r="B4" s="207"/>
      <c r="C4" s="133" t="str">
        <f>CONCATENATE(cisloobjektu," ",nazevobjektu)</f>
        <v> 1 - Výměna oken - jižní fasáda 2.a3. np</v>
      </c>
      <c r="D4" s="134"/>
      <c r="E4" s="208"/>
      <c r="F4" s="208"/>
      <c r="G4" s="209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2</v>
      </c>
      <c r="B8" s="152" t="s">
        <v>71</v>
      </c>
      <c r="C8" s="153" t="s">
        <v>72</v>
      </c>
      <c r="D8" s="154" t="s">
        <v>73</v>
      </c>
      <c r="E8" s="155">
        <v>0.84</v>
      </c>
      <c r="F8" s="155"/>
      <c r="G8" s="156">
        <f>E8*F8</f>
        <v>0</v>
      </c>
      <c r="H8" s="182"/>
      <c r="O8" s="150">
        <v>2</v>
      </c>
      <c r="AA8" s="123">
        <v>12</v>
      </c>
      <c r="AB8" s="123">
        <v>0</v>
      </c>
      <c r="AC8" s="123">
        <v>2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2.525</v>
      </c>
    </row>
    <row r="9" spans="1:15" ht="12.75">
      <c r="A9" s="157"/>
      <c r="B9" s="158"/>
      <c r="C9" s="201" t="s">
        <v>220</v>
      </c>
      <c r="D9" s="202"/>
      <c r="E9" s="159">
        <v>0.28</v>
      </c>
      <c r="F9" s="160"/>
      <c r="G9" s="161"/>
      <c r="H9" s="183"/>
      <c r="M9" s="162" t="s">
        <v>74</v>
      </c>
      <c r="O9" s="150"/>
    </row>
    <row r="10" spans="1:15" ht="12.75">
      <c r="A10" s="157"/>
      <c r="B10" s="158"/>
      <c r="C10" s="201" t="s">
        <v>221</v>
      </c>
      <c r="D10" s="202"/>
      <c r="E10" s="159">
        <v>0.45</v>
      </c>
      <c r="F10" s="160"/>
      <c r="G10" s="161"/>
      <c r="H10" s="183"/>
      <c r="M10" s="162"/>
      <c r="O10" s="150"/>
    </row>
    <row r="11" spans="1:15" ht="12.75">
      <c r="A11" s="157"/>
      <c r="B11" s="158"/>
      <c r="C11" s="201" t="s">
        <v>222</v>
      </c>
      <c r="D11" s="202"/>
      <c r="E11" s="159">
        <v>0.11</v>
      </c>
      <c r="F11" s="160"/>
      <c r="G11" s="161"/>
      <c r="H11" s="183"/>
      <c r="M11" s="162"/>
      <c r="O11" s="150"/>
    </row>
    <row r="12" spans="1:57" ht="12.75">
      <c r="A12" s="163"/>
      <c r="B12" s="164" t="s">
        <v>66</v>
      </c>
      <c r="C12" s="165" t="str">
        <f>CONCATENATE(B7," ",C7)</f>
        <v>3 Svislé a kompletní konstrukce</v>
      </c>
      <c r="D12" s="163"/>
      <c r="E12" s="166"/>
      <c r="F12" s="166"/>
      <c r="G12" s="167">
        <f>SUM(G7:G11)</f>
        <v>0</v>
      </c>
      <c r="H12" s="184"/>
      <c r="O12" s="150">
        <v>4</v>
      </c>
      <c r="BA12" s="168">
        <f>SUM(BA7:BA11)</f>
        <v>0</v>
      </c>
      <c r="BB12" s="168">
        <f>SUM(BB7:BB11)</f>
        <v>0</v>
      </c>
      <c r="BC12" s="168">
        <f>SUM(BC7:BC11)</f>
        <v>0</v>
      </c>
      <c r="BD12" s="168">
        <f>SUM(BD7:BD11)</f>
        <v>0</v>
      </c>
      <c r="BE12" s="168">
        <f>SUM(BE7:BE11)</f>
        <v>0</v>
      </c>
    </row>
    <row r="13" spans="1:15" ht="12.75">
      <c r="A13" s="143" t="s">
        <v>64</v>
      </c>
      <c r="B13" s="144" t="s">
        <v>75</v>
      </c>
      <c r="C13" s="145" t="s">
        <v>76</v>
      </c>
      <c r="D13" s="146"/>
      <c r="E13" s="147"/>
      <c r="F13" s="147"/>
      <c r="G13" s="148"/>
      <c r="H13" s="185"/>
      <c r="I13" s="149"/>
      <c r="O13" s="150">
        <v>1</v>
      </c>
    </row>
    <row r="14" spans="1:104" ht="12.75">
      <c r="A14" s="151">
        <v>3</v>
      </c>
      <c r="B14" s="152" t="s">
        <v>77</v>
      </c>
      <c r="C14" s="153" t="s">
        <v>78</v>
      </c>
      <c r="D14" s="154" t="s">
        <v>70</v>
      </c>
      <c r="E14" s="155">
        <v>14.66</v>
      </c>
      <c r="F14" s="155"/>
      <c r="G14" s="156">
        <f>E14*F14</f>
        <v>0</v>
      </c>
      <c r="H14" s="182"/>
      <c r="O14" s="150">
        <v>2</v>
      </c>
      <c r="AA14" s="123">
        <v>12</v>
      </c>
      <c r="AB14" s="123">
        <v>0</v>
      </c>
      <c r="AC14" s="123">
        <v>3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0.20238</v>
      </c>
    </row>
    <row r="15" spans="1:15" ht="12.75">
      <c r="A15" s="157"/>
      <c r="B15" s="158"/>
      <c r="C15" s="201" t="s">
        <v>79</v>
      </c>
      <c r="D15" s="202"/>
      <c r="E15" s="159">
        <v>5.4</v>
      </c>
      <c r="F15" s="160"/>
      <c r="G15" s="161"/>
      <c r="H15" s="183"/>
      <c r="M15" s="162" t="s">
        <v>79</v>
      </c>
      <c r="O15" s="150"/>
    </row>
    <row r="16" spans="1:15" ht="12.75">
      <c r="A16" s="157"/>
      <c r="B16" s="158"/>
      <c r="C16" s="201" t="s">
        <v>80</v>
      </c>
      <c r="D16" s="202"/>
      <c r="E16" s="159">
        <v>8.64</v>
      </c>
      <c r="F16" s="160"/>
      <c r="G16" s="161"/>
      <c r="H16" s="183"/>
      <c r="M16" s="162" t="s">
        <v>80</v>
      </c>
      <c r="O16" s="150"/>
    </row>
    <row r="17" spans="1:15" ht="12.75">
      <c r="A17" s="157"/>
      <c r="B17" s="158"/>
      <c r="C17" s="201" t="s">
        <v>223</v>
      </c>
      <c r="D17" s="202"/>
      <c r="E17" s="159">
        <v>0.62</v>
      </c>
      <c r="F17" s="160"/>
      <c r="G17" s="161"/>
      <c r="H17" s="183"/>
      <c r="M17" s="162" t="s">
        <v>81</v>
      </c>
      <c r="O17" s="150"/>
    </row>
    <row r="18" spans="1:104" ht="12.75">
      <c r="A18" s="151">
        <v>4</v>
      </c>
      <c r="B18" s="152" t="s">
        <v>82</v>
      </c>
      <c r="C18" s="153" t="s">
        <v>83</v>
      </c>
      <c r="D18" s="154" t="s">
        <v>70</v>
      </c>
      <c r="E18" s="155">
        <v>18.97</v>
      </c>
      <c r="F18" s="155"/>
      <c r="G18" s="156">
        <f>E18*F18</f>
        <v>0</v>
      </c>
      <c r="H18" s="182"/>
      <c r="O18" s="150">
        <v>2</v>
      </c>
      <c r="AA18" s="123">
        <v>12</v>
      </c>
      <c r="AB18" s="123">
        <v>0</v>
      </c>
      <c r="AC18" s="123">
        <v>4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0.02238</v>
      </c>
    </row>
    <row r="19" spans="1:15" ht="12.75">
      <c r="A19" s="157"/>
      <c r="B19" s="158"/>
      <c r="C19" s="201" t="s">
        <v>224</v>
      </c>
      <c r="D19" s="202"/>
      <c r="E19" s="159">
        <v>6.48</v>
      </c>
      <c r="F19" s="160"/>
      <c r="G19" s="161"/>
      <c r="H19" s="183"/>
      <c r="M19" s="162" t="s">
        <v>84</v>
      </c>
      <c r="O19" s="150"/>
    </row>
    <row r="20" spans="1:15" ht="12.75">
      <c r="A20" s="157"/>
      <c r="B20" s="158"/>
      <c r="C20" s="201" t="s">
        <v>225</v>
      </c>
      <c r="D20" s="202"/>
      <c r="E20" s="159">
        <v>10.8</v>
      </c>
      <c r="F20" s="160"/>
      <c r="G20" s="161"/>
      <c r="H20" s="183"/>
      <c r="M20" s="162" t="s">
        <v>85</v>
      </c>
      <c r="O20" s="150"/>
    </row>
    <row r="21" spans="1:15" ht="12.75">
      <c r="A21" s="157"/>
      <c r="B21" s="158"/>
      <c r="C21" s="201" t="s">
        <v>226</v>
      </c>
      <c r="D21" s="202"/>
      <c r="E21" s="159">
        <v>1.69</v>
      </c>
      <c r="F21" s="160"/>
      <c r="G21" s="161"/>
      <c r="H21" s="183"/>
      <c r="M21" s="162" t="s">
        <v>86</v>
      </c>
      <c r="O21" s="150"/>
    </row>
    <row r="22" spans="1:104" ht="12.75">
      <c r="A22" s="151">
        <v>5</v>
      </c>
      <c r="B22" s="152" t="s">
        <v>87</v>
      </c>
      <c r="C22" s="153" t="s">
        <v>88</v>
      </c>
      <c r="D22" s="154" t="s">
        <v>89</v>
      </c>
      <c r="E22" s="155">
        <v>90.96</v>
      </c>
      <c r="F22" s="155"/>
      <c r="G22" s="156">
        <f>E22*F22</f>
        <v>0</v>
      </c>
      <c r="H22" s="182"/>
      <c r="O22" s="150">
        <v>2</v>
      </c>
      <c r="AA22" s="123">
        <v>12</v>
      </c>
      <c r="AB22" s="123">
        <v>0</v>
      </c>
      <c r="AC22" s="123">
        <v>5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0.02238</v>
      </c>
    </row>
    <row r="23" spans="1:57" ht="12.75">
      <c r="A23" s="163"/>
      <c r="B23" s="164" t="s">
        <v>66</v>
      </c>
      <c r="C23" s="165" t="str">
        <f>CONCATENATE(B13," ",C13)</f>
        <v>61 Upravy povrchů vnitřní</v>
      </c>
      <c r="D23" s="163"/>
      <c r="E23" s="166"/>
      <c r="F23" s="166"/>
      <c r="G23" s="167">
        <f>SUM(G13:G22)</f>
        <v>0</v>
      </c>
      <c r="H23" s="184"/>
      <c r="O23" s="150">
        <v>4</v>
      </c>
      <c r="BA23" s="168">
        <f>SUM(BA13:BA22)</f>
        <v>0</v>
      </c>
      <c r="BB23" s="168">
        <f>SUM(BB13:BB22)</f>
        <v>0</v>
      </c>
      <c r="BC23" s="168">
        <f>SUM(BC13:BC22)</f>
        <v>0</v>
      </c>
      <c r="BD23" s="168">
        <f>SUM(BD13:BD22)</f>
        <v>0</v>
      </c>
      <c r="BE23" s="168">
        <f>SUM(BE13:BE22)</f>
        <v>0</v>
      </c>
    </row>
    <row r="24" spans="1:57" ht="12.75">
      <c r="A24" s="143" t="s">
        <v>64</v>
      </c>
      <c r="B24" s="144" t="s">
        <v>241</v>
      </c>
      <c r="C24" s="145" t="s">
        <v>242</v>
      </c>
      <c r="D24" s="146"/>
      <c r="E24" s="147"/>
      <c r="F24" s="147"/>
      <c r="G24" s="148"/>
      <c r="H24" s="184"/>
      <c r="O24" s="150"/>
      <c r="BA24" s="168"/>
      <c r="BB24" s="168"/>
      <c r="BC24" s="168"/>
      <c r="BD24" s="168"/>
      <c r="BE24" s="168"/>
    </row>
    <row r="25" spans="1:57" ht="22.5">
      <c r="A25" s="151">
        <v>10</v>
      </c>
      <c r="B25" s="152" t="s">
        <v>243</v>
      </c>
      <c r="C25" s="153" t="s">
        <v>244</v>
      </c>
      <c r="D25" s="154" t="s">
        <v>89</v>
      </c>
      <c r="E25" s="155">
        <v>45.48</v>
      </c>
      <c r="F25" s="155"/>
      <c r="G25" s="156">
        <f>E25*F25</f>
        <v>0</v>
      </c>
      <c r="H25" s="184"/>
      <c r="O25" s="150"/>
      <c r="BA25" s="168"/>
      <c r="BB25" s="168"/>
      <c r="BC25" s="168"/>
      <c r="BD25" s="168"/>
      <c r="BE25" s="168"/>
    </row>
    <row r="26" spans="1:57" ht="22.5">
      <c r="A26" s="151">
        <v>11</v>
      </c>
      <c r="B26" s="152" t="s">
        <v>245</v>
      </c>
      <c r="C26" s="153" t="s">
        <v>246</v>
      </c>
      <c r="D26" s="154" t="s">
        <v>89</v>
      </c>
      <c r="E26" s="155">
        <v>45.48</v>
      </c>
      <c r="F26" s="155"/>
      <c r="G26" s="156">
        <f>E26*F26</f>
        <v>0</v>
      </c>
      <c r="H26" s="184"/>
      <c r="O26" s="150"/>
      <c r="BA26" s="168"/>
      <c r="BB26" s="168"/>
      <c r="BC26" s="168"/>
      <c r="BD26" s="168"/>
      <c r="BE26" s="168"/>
    </row>
    <row r="27" spans="1:57" ht="12.75">
      <c r="A27" s="157"/>
      <c r="B27" s="158"/>
      <c r="C27" s="201" t="s">
        <v>247</v>
      </c>
      <c r="D27" s="202"/>
      <c r="E27" s="159">
        <v>0</v>
      </c>
      <c r="F27" s="160"/>
      <c r="G27" s="161"/>
      <c r="H27" s="184"/>
      <c r="O27" s="150"/>
      <c r="BA27" s="168"/>
      <c r="BB27" s="168"/>
      <c r="BC27" s="168"/>
      <c r="BD27" s="168"/>
      <c r="BE27" s="168"/>
    </row>
    <row r="28" spans="1:57" ht="12.75">
      <c r="A28" s="163"/>
      <c r="B28" s="164" t="s">
        <v>66</v>
      </c>
      <c r="C28" s="165" t="str">
        <f>CONCATENATE(B24," ",C24)</f>
        <v>64 Výplně otvorů</v>
      </c>
      <c r="D28" s="163"/>
      <c r="E28" s="166"/>
      <c r="F28" s="166"/>
      <c r="G28" s="167">
        <f>SUM(G24:G27)</f>
        <v>0</v>
      </c>
      <c r="H28" s="184"/>
      <c r="O28" s="150"/>
      <c r="BA28" s="168"/>
      <c r="BB28" s="168"/>
      <c r="BC28" s="168"/>
      <c r="BD28" s="168"/>
      <c r="BE28" s="168"/>
    </row>
    <row r="29" spans="1:15" ht="12.75">
      <c r="A29" s="143" t="s">
        <v>64</v>
      </c>
      <c r="B29" s="144" t="s">
        <v>90</v>
      </c>
      <c r="C29" s="145" t="s">
        <v>91</v>
      </c>
      <c r="D29" s="146"/>
      <c r="E29" s="147"/>
      <c r="F29" s="147"/>
      <c r="G29" s="148"/>
      <c r="H29" s="185"/>
      <c r="I29" s="149"/>
      <c r="O29" s="150">
        <v>1</v>
      </c>
    </row>
    <row r="30" spans="1:104" ht="22.5">
      <c r="A30" s="151">
        <v>12</v>
      </c>
      <c r="B30" s="152" t="s">
        <v>92</v>
      </c>
      <c r="C30" s="153" t="s">
        <v>93</v>
      </c>
      <c r="D30" s="154" t="s">
        <v>94</v>
      </c>
      <c r="E30" s="155">
        <v>10</v>
      </c>
      <c r="F30" s="155"/>
      <c r="G30" s="156">
        <f>E30*F30</f>
        <v>0</v>
      </c>
      <c r="H30" s="182"/>
      <c r="O30" s="150">
        <v>2</v>
      </c>
      <c r="AA30" s="123">
        <v>12</v>
      </c>
      <c r="AB30" s="123">
        <v>0</v>
      </c>
      <c r="AC30" s="123">
        <v>12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04" ht="12.75">
      <c r="A31" s="151">
        <v>13</v>
      </c>
      <c r="B31" s="152" t="s">
        <v>95</v>
      </c>
      <c r="C31" s="153" t="s">
        <v>96</v>
      </c>
      <c r="D31" s="154" t="s">
        <v>94</v>
      </c>
      <c r="E31" s="155">
        <v>30</v>
      </c>
      <c r="F31" s="155"/>
      <c r="G31" s="156">
        <f>E31*F31</f>
        <v>0</v>
      </c>
      <c r="H31" s="182"/>
      <c r="O31" s="150">
        <v>2</v>
      </c>
      <c r="AA31" s="123">
        <v>12</v>
      </c>
      <c r="AB31" s="123">
        <v>0</v>
      </c>
      <c r="AC31" s="123">
        <v>13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104" ht="12.75">
      <c r="A32" s="151">
        <v>14</v>
      </c>
      <c r="B32" s="152" t="s">
        <v>97</v>
      </c>
      <c r="C32" s="153" t="s">
        <v>98</v>
      </c>
      <c r="D32" s="154" t="s">
        <v>94</v>
      </c>
      <c r="E32" s="155">
        <v>100</v>
      </c>
      <c r="F32" s="155"/>
      <c r="G32" s="156">
        <f>E32*F32</f>
        <v>0</v>
      </c>
      <c r="H32" s="182"/>
      <c r="O32" s="150">
        <v>2</v>
      </c>
      <c r="AA32" s="123">
        <v>12</v>
      </c>
      <c r="AB32" s="123">
        <v>0</v>
      </c>
      <c r="AC32" s="123">
        <v>14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104" ht="12.75">
      <c r="A33" s="151">
        <v>15</v>
      </c>
      <c r="B33" s="152" t="s">
        <v>99</v>
      </c>
      <c r="C33" s="153" t="s">
        <v>100</v>
      </c>
      <c r="D33" s="154" t="s">
        <v>70</v>
      </c>
      <c r="E33" s="155">
        <v>254.8</v>
      </c>
      <c r="F33" s="155"/>
      <c r="G33" s="156">
        <f>E33*F33</f>
        <v>0</v>
      </c>
      <c r="H33" s="182"/>
      <c r="O33" s="150">
        <v>2</v>
      </c>
      <c r="AA33" s="123">
        <v>12</v>
      </c>
      <c r="AB33" s="123">
        <v>0</v>
      </c>
      <c r="AC33" s="123">
        <v>15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04" ht="12.75">
      <c r="A34" s="151">
        <v>16</v>
      </c>
      <c r="B34" s="152" t="s">
        <v>101</v>
      </c>
      <c r="C34" s="153" t="s">
        <v>102</v>
      </c>
      <c r="D34" s="154" t="s">
        <v>70</v>
      </c>
      <c r="E34" s="155">
        <v>254</v>
      </c>
      <c r="F34" s="155"/>
      <c r="G34" s="156">
        <f>E34*F34</f>
        <v>0</v>
      </c>
      <c r="H34" s="182"/>
      <c r="O34" s="150">
        <v>2</v>
      </c>
      <c r="AA34" s="123">
        <v>12</v>
      </c>
      <c r="AB34" s="123">
        <v>0</v>
      </c>
      <c r="AC34" s="123">
        <v>16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4E-05</v>
      </c>
    </row>
    <row r="35" spans="1:57" ht="12.75">
      <c r="A35" s="163"/>
      <c r="B35" s="164" t="s">
        <v>66</v>
      </c>
      <c r="C35" s="165" t="str">
        <f>CONCATENATE(B29," ",C29)</f>
        <v>95 Dokončovací kce na pozem.stav.</v>
      </c>
      <c r="D35" s="163"/>
      <c r="E35" s="166"/>
      <c r="F35" s="166"/>
      <c r="G35" s="167">
        <f>SUM(G29:G34)</f>
        <v>0</v>
      </c>
      <c r="H35" s="184"/>
      <c r="O35" s="150">
        <v>4</v>
      </c>
      <c r="BA35" s="168">
        <f>SUM(BA29:BA34)</f>
        <v>0</v>
      </c>
      <c r="BB35" s="168">
        <f>SUM(BB29:BB34)</f>
        <v>0</v>
      </c>
      <c r="BC35" s="168">
        <f>SUM(BC29:BC34)</f>
        <v>0</v>
      </c>
      <c r="BD35" s="168">
        <f>SUM(BD29:BD34)</f>
        <v>0</v>
      </c>
      <c r="BE35" s="168">
        <f>SUM(BE29:BE34)</f>
        <v>0</v>
      </c>
    </row>
    <row r="36" spans="1:15" ht="12.75">
      <c r="A36" s="143" t="s">
        <v>64</v>
      </c>
      <c r="B36" s="144" t="s">
        <v>103</v>
      </c>
      <c r="C36" s="145" t="s">
        <v>104</v>
      </c>
      <c r="D36" s="146"/>
      <c r="E36" s="147"/>
      <c r="F36" s="147"/>
      <c r="G36" s="148"/>
      <c r="H36" s="185"/>
      <c r="I36" s="149"/>
      <c r="O36" s="150">
        <v>1</v>
      </c>
    </row>
    <row r="37" spans="1:104" ht="12.75">
      <c r="A37" s="151">
        <v>17</v>
      </c>
      <c r="B37" s="152" t="s">
        <v>105</v>
      </c>
      <c r="C37" s="153" t="s">
        <v>106</v>
      </c>
      <c r="D37" s="154" t="s">
        <v>70</v>
      </c>
      <c r="E37" s="155">
        <f>SUM(E38:E40)</f>
        <v>110.9688</v>
      </c>
      <c r="F37" s="155"/>
      <c r="G37" s="156">
        <f>E37*F37</f>
        <v>0</v>
      </c>
      <c r="H37" s="182"/>
      <c r="O37" s="150">
        <v>2</v>
      </c>
      <c r="AA37" s="123">
        <v>12</v>
      </c>
      <c r="AB37" s="123">
        <v>0</v>
      </c>
      <c r="AC37" s="123">
        <v>17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0.001</v>
      </c>
    </row>
    <row r="38" spans="1:15" ht="12.75">
      <c r="A38" s="157"/>
      <c r="B38" s="158"/>
      <c r="C38" s="201" t="s">
        <v>107</v>
      </c>
      <c r="D38" s="202"/>
      <c r="E38" s="159">
        <v>43.3344</v>
      </c>
      <c r="F38" s="160"/>
      <c r="G38" s="161"/>
      <c r="H38" s="183"/>
      <c r="M38" s="162" t="s">
        <v>107</v>
      </c>
      <c r="O38" s="150"/>
    </row>
    <row r="39" spans="1:15" ht="12.75">
      <c r="A39" s="157"/>
      <c r="B39" s="158"/>
      <c r="C39" s="201" t="s">
        <v>218</v>
      </c>
      <c r="D39" s="202"/>
      <c r="E39" s="159">
        <v>9.66</v>
      </c>
      <c r="F39" s="160"/>
      <c r="G39" s="161"/>
      <c r="H39" s="183"/>
      <c r="M39" s="162" t="s">
        <v>108</v>
      </c>
      <c r="O39" s="150"/>
    </row>
    <row r="40" spans="1:15" ht="12.75">
      <c r="A40" s="157"/>
      <c r="B40" s="158"/>
      <c r="C40" s="201" t="s">
        <v>109</v>
      </c>
      <c r="D40" s="202"/>
      <c r="E40" s="159">
        <v>57.9744</v>
      </c>
      <c r="F40" s="160"/>
      <c r="G40" s="161"/>
      <c r="H40" s="183"/>
      <c r="M40" s="162" t="s">
        <v>109</v>
      </c>
      <c r="O40" s="150"/>
    </row>
    <row r="41" spans="1:104" ht="12.75">
      <c r="A41" s="151">
        <v>18</v>
      </c>
      <c r="B41" s="152" t="s">
        <v>110</v>
      </c>
      <c r="C41" s="153" t="s">
        <v>111</v>
      </c>
      <c r="D41" s="154" t="s">
        <v>112</v>
      </c>
      <c r="E41" s="155">
        <v>177</v>
      </c>
      <c r="F41" s="155"/>
      <c r="G41" s="156">
        <f>E41*F41</f>
        <v>0</v>
      </c>
      <c r="H41" s="182"/>
      <c r="O41" s="150">
        <v>2</v>
      </c>
      <c r="AA41" s="123">
        <v>12</v>
      </c>
      <c r="AB41" s="123">
        <v>0</v>
      </c>
      <c r="AC41" s="123">
        <v>18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5" ht="12.75">
      <c r="A42" s="157"/>
      <c r="B42" s="158"/>
      <c r="C42" s="201" t="s">
        <v>219</v>
      </c>
      <c r="D42" s="202"/>
      <c r="E42" s="159">
        <v>130</v>
      </c>
      <c r="F42" s="160"/>
      <c r="G42" s="161"/>
      <c r="H42" s="183"/>
      <c r="M42" s="162" t="s">
        <v>113</v>
      </c>
      <c r="O42" s="150"/>
    </row>
    <row r="43" spans="1:15" ht="12.75">
      <c r="A43" s="157"/>
      <c r="B43" s="158"/>
      <c r="C43" s="201" t="s">
        <v>227</v>
      </c>
      <c r="D43" s="202"/>
      <c r="E43" s="159">
        <v>47</v>
      </c>
      <c r="F43" s="160"/>
      <c r="G43" s="161"/>
      <c r="H43" s="183"/>
      <c r="M43" s="162" t="s">
        <v>114</v>
      </c>
      <c r="O43" s="150"/>
    </row>
    <row r="44" spans="1:104" ht="12.75">
      <c r="A44" s="151">
        <v>21</v>
      </c>
      <c r="B44" s="152" t="s">
        <v>115</v>
      </c>
      <c r="C44" s="153" t="s">
        <v>116</v>
      </c>
      <c r="D44" s="154" t="s">
        <v>70</v>
      </c>
      <c r="E44" s="155">
        <v>81.96</v>
      </c>
      <c r="F44" s="155"/>
      <c r="G44" s="156">
        <f>E44*F44</f>
        <v>0</v>
      </c>
      <c r="H44" s="182"/>
      <c r="O44" s="150">
        <v>2</v>
      </c>
      <c r="AA44" s="123">
        <v>12</v>
      </c>
      <c r="AB44" s="123">
        <v>0</v>
      </c>
      <c r="AC44" s="123">
        <v>21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</v>
      </c>
    </row>
    <row r="45" spans="1:15" ht="12.75">
      <c r="A45" s="157"/>
      <c r="B45" s="158"/>
      <c r="C45" s="201" t="s">
        <v>117</v>
      </c>
      <c r="D45" s="202"/>
      <c r="E45" s="159">
        <v>29.88</v>
      </c>
      <c r="F45" s="160"/>
      <c r="G45" s="161"/>
      <c r="H45" s="183"/>
      <c r="M45" s="162" t="s">
        <v>117</v>
      </c>
      <c r="O45" s="150"/>
    </row>
    <row r="46" spans="1:15" ht="12.75">
      <c r="A46" s="157"/>
      <c r="B46" s="158"/>
      <c r="C46" s="201" t="s">
        <v>118</v>
      </c>
      <c r="D46" s="202"/>
      <c r="E46" s="159">
        <v>47.64</v>
      </c>
      <c r="F46" s="160"/>
      <c r="G46" s="161"/>
      <c r="H46" s="183"/>
      <c r="M46" s="162" t="s">
        <v>118</v>
      </c>
      <c r="O46" s="150"/>
    </row>
    <row r="47" spans="1:15" ht="12.75">
      <c r="A47" s="157"/>
      <c r="B47" s="158"/>
      <c r="C47" s="201" t="s">
        <v>228</v>
      </c>
      <c r="D47" s="202"/>
      <c r="E47" s="159">
        <v>4.44</v>
      </c>
      <c r="F47" s="160"/>
      <c r="G47" s="161"/>
      <c r="H47" s="183"/>
      <c r="M47" s="162" t="s">
        <v>119</v>
      </c>
      <c r="O47" s="150"/>
    </row>
    <row r="48" spans="1:104" ht="12.75">
      <c r="A48" s="151">
        <v>24</v>
      </c>
      <c r="B48" s="152" t="s">
        <v>120</v>
      </c>
      <c r="C48" s="153" t="s">
        <v>121</v>
      </c>
      <c r="D48" s="154" t="s">
        <v>112</v>
      </c>
      <c r="E48" s="155">
        <v>40</v>
      </c>
      <c r="F48" s="155"/>
      <c r="G48" s="156">
        <f>E48*F48</f>
        <v>0</v>
      </c>
      <c r="H48" s="182"/>
      <c r="O48" s="150">
        <v>2</v>
      </c>
      <c r="AA48" s="123">
        <v>12</v>
      </c>
      <c r="AB48" s="123">
        <v>0</v>
      </c>
      <c r="AC48" s="123">
        <v>24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</v>
      </c>
    </row>
    <row r="49" spans="1:104" ht="12.75">
      <c r="A49" s="151">
        <v>26</v>
      </c>
      <c r="B49" s="152" t="s">
        <v>122</v>
      </c>
      <c r="C49" s="153" t="s">
        <v>123</v>
      </c>
      <c r="D49" s="154" t="s">
        <v>70</v>
      </c>
      <c r="E49" s="155">
        <v>26.16</v>
      </c>
      <c r="F49" s="155"/>
      <c r="G49" s="156">
        <f>E49*F49</f>
        <v>0</v>
      </c>
      <c r="H49" s="182"/>
      <c r="O49" s="150">
        <v>2</v>
      </c>
      <c r="AA49" s="123">
        <v>12</v>
      </c>
      <c r="AB49" s="123">
        <v>0</v>
      </c>
      <c r="AC49" s="123">
        <v>26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5" ht="12.75">
      <c r="A50" s="157"/>
      <c r="B50" s="158"/>
      <c r="C50" s="201" t="s">
        <v>229</v>
      </c>
      <c r="D50" s="202"/>
      <c r="E50" s="159">
        <v>26.16</v>
      </c>
      <c r="F50" s="160"/>
      <c r="G50" s="161"/>
      <c r="H50" s="183"/>
      <c r="M50" s="162" t="s">
        <v>124</v>
      </c>
      <c r="O50" s="150"/>
    </row>
    <row r="51" spans="1:104" ht="22.5">
      <c r="A51" s="151">
        <v>27</v>
      </c>
      <c r="B51" s="152" t="s">
        <v>125</v>
      </c>
      <c r="C51" s="153" t="s">
        <v>126</v>
      </c>
      <c r="D51" s="154" t="s">
        <v>89</v>
      </c>
      <c r="E51" s="155">
        <v>90.96</v>
      </c>
      <c r="F51" s="155"/>
      <c r="G51" s="156">
        <f aca="true" t="shared" si="0" ref="G51:G56">E51*F51</f>
        <v>0</v>
      </c>
      <c r="H51" s="182"/>
      <c r="O51" s="150">
        <v>2</v>
      </c>
      <c r="AA51" s="123">
        <v>12</v>
      </c>
      <c r="AB51" s="123">
        <v>0</v>
      </c>
      <c r="AC51" s="123">
        <v>27</v>
      </c>
      <c r="AZ51" s="123">
        <v>1</v>
      </c>
      <c r="BA51" s="123">
        <f aca="true" t="shared" si="1" ref="BA51:BA56">IF(AZ51=1,G51,0)</f>
        <v>0</v>
      </c>
      <c r="BB51" s="123">
        <f aca="true" t="shared" si="2" ref="BB51:BB56">IF(AZ51=2,G51,0)</f>
        <v>0</v>
      </c>
      <c r="BC51" s="123">
        <f aca="true" t="shared" si="3" ref="BC51:BC56">IF(AZ51=3,G51,0)</f>
        <v>0</v>
      </c>
      <c r="BD51" s="123">
        <f aca="true" t="shared" si="4" ref="BD51:BD56">IF(AZ51=4,G51,0)</f>
        <v>0</v>
      </c>
      <c r="BE51" s="123">
        <f aca="true" t="shared" si="5" ref="BE51:BE56">IF(AZ51=5,G51,0)</f>
        <v>0</v>
      </c>
      <c r="CZ51" s="123">
        <v>0</v>
      </c>
    </row>
    <row r="52" spans="1:104" ht="22.5">
      <c r="A52" s="151">
        <v>28</v>
      </c>
      <c r="B52" s="152" t="s">
        <v>127</v>
      </c>
      <c r="C52" s="153" t="s">
        <v>128</v>
      </c>
      <c r="D52" s="154" t="s">
        <v>89</v>
      </c>
      <c r="E52" s="155">
        <v>90.96</v>
      </c>
      <c r="F52" s="155"/>
      <c r="G52" s="156">
        <f t="shared" si="0"/>
        <v>0</v>
      </c>
      <c r="H52" s="182"/>
      <c r="O52" s="150">
        <v>2</v>
      </c>
      <c r="AA52" s="123">
        <v>12</v>
      </c>
      <c r="AB52" s="123">
        <v>0</v>
      </c>
      <c r="AC52" s="123">
        <v>28</v>
      </c>
      <c r="AZ52" s="123">
        <v>1</v>
      </c>
      <c r="BA52" s="123">
        <f t="shared" si="1"/>
        <v>0</v>
      </c>
      <c r="BB52" s="123">
        <f t="shared" si="2"/>
        <v>0</v>
      </c>
      <c r="BC52" s="123">
        <f t="shared" si="3"/>
        <v>0</v>
      </c>
      <c r="BD52" s="123">
        <f t="shared" si="4"/>
        <v>0</v>
      </c>
      <c r="BE52" s="123">
        <f t="shared" si="5"/>
        <v>0</v>
      </c>
      <c r="CZ52" s="123">
        <v>0</v>
      </c>
    </row>
    <row r="53" spans="1:104" ht="12.75">
      <c r="A53" s="151">
        <v>29</v>
      </c>
      <c r="B53" s="152" t="s">
        <v>129</v>
      </c>
      <c r="C53" s="153" t="s">
        <v>130</v>
      </c>
      <c r="D53" s="154" t="s">
        <v>131</v>
      </c>
      <c r="E53" s="155">
        <v>35</v>
      </c>
      <c r="F53" s="155"/>
      <c r="G53" s="156">
        <f t="shared" si="0"/>
        <v>0</v>
      </c>
      <c r="H53" s="182"/>
      <c r="O53" s="150">
        <v>2</v>
      </c>
      <c r="AA53" s="123">
        <v>12</v>
      </c>
      <c r="AB53" s="123">
        <v>0</v>
      </c>
      <c r="AC53" s="123">
        <v>29</v>
      </c>
      <c r="AZ53" s="123">
        <v>1</v>
      </c>
      <c r="BA53" s="123">
        <f t="shared" si="1"/>
        <v>0</v>
      </c>
      <c r="BB53" s="123">
        <f t="shared" si="2"/>
        <v>0</v>
      </c>
      <c r="BC53" s="123">
        <f t="shared" si="3"/>
        <v>0</v>
      </c>
      <c r="BD53" s="123">
        <f t="shared" si="4"/>
        <v>0</v>
      </c>
      <c r="BE53" s="123">
        <f t="shared" si="5"/>
        <v>0</v>
      </c>
      <c r="CZ53" s="123">
        <v>0</v>
      </c>
    </row>
    <row r="54" spans="1:104" ht="12.75">
      <c r="A54" s="151">
        <v>30</v>
      </c>
      <c r="B54" s="152" t="s">
        <v>132</v>
      </c>
      <c r="C54" s="153" t="s">
        <v>133</v>
      </c>
      <c r="D54" s="154" t="s">
        <v>131</v>
      </c>
      <c r="E54" s="155">
        <v>35</v>
      </c>
      <c r="F54" s="155"/>
      <c r="G54" s="156">
        <f t="shared" si="0"/>
        <v>0</v>
      </c>
      <c r="H54" s="182"/>
      <c r="O54" s="150">
        <v>2</v>
      </c>
      <c r="AA54" s="123">
        <v>12</v>
      </c>
      <c r="AB54" s="123">
        <v>0</v>
      </c>
      <c r="AC54" s="123">
        <v>30</v>
      </c>
      <c r="AZ54" s="123">
        <v>1</v>
      </c>
      <c r="BA54" s="123">
        <f t="shared" si="1"/>
        <v>0</v>
      </c>
      <c r="BB54" s="123">
        <f t="shared" si="2"/>
        <v>0</v>
      </c>
      <c r="BC54" s="123">
        <f t="shared" si="3"/>
        <v>0</v>
      </c>
      <c r="BD54" s="123">
        <f t="shared" si="4"/>
        <v>0</v>
      </c>
      <c r="BE54" s="123">
        <f t="shared" si="5"/>
        <v>0</v>
      </c>
      <c r="CZ54" s="123">
        <v>0</v>
      </c>
    </row>
    <row r="55" spans="1:104" ht="12.75">
      <c r="A55" s="151">
        <v>31</v>
      </c>
      <c r="B55" s="152" t="s">
        <v>134</v>
      </c>
      <c r="C55" s="153" t="s">
        <v>135</v>
      </c>
      <c r="D55" s="154" t="s">
        <v>131</v>
      </c>
      <c r="E55" s="155">
        <v>35</v>
      </c>
      <c r="F55" s="155"/>
      <c r="G55" s="156">
        <f t="shared" si="0"/>
        <v>0</v>
      </c>
      <c r="H55" s="182"/>
      <c r="O55" s="150">
        <v>2</v>
      </c>
      <c r="AA55" s="123">
        <v>12</v>
      </c>
      <c r="AB55" s="123">
        <v>0</v>
      </c>
      <c r="AC55" s="123">
        <v>31</v>
      </c>
      <c r="AZ55" s="123">
        <v>1</v>
      </c>
      <c r="BA55" s="123">
        <f t="shared" si="1"/>
        <v>0</v>
      </c>
      <c r="BB55" s="123">
        <f t="shared" si="2"/>
        <v>0</v>
      </c>
      <c r="BC55" s="123">
        <f t="shared" si="3"/>
        <v>0</v>
      </c>
      <c r="BD55" s="123">
        <f t="shared" si="4"/>
        <v>0</v>
      </c>
      <c r="BE55" s="123">
        <f t="shared" si="5"/>
        <v>0</v>
      </c>
      <c r="CZ55" s="123">
        <v>0</v>
      </c>
    </row>
    <row r="56" spans="1:104" ht="12.75">
      <c r="A56" s="151">
        <v>32</v>
      </c>
      <c r="B56" s="152" t="s">
        <v>136</v>
      </c>
      <c r="C56" s="153" t="s">
        <v>137</v>
      </c>
      <c r="D56" s="154" t="s">
        <v>131</v>
      </c>
      <c r="E56" s="155">
        <v>210</v>
      </c>
      <c r="F56" s="155"/>
      <c r="G56" s="156">
        <f t="shared" si="0"/>
        <v>0</v>
      </c>
      <c r="H56" s="182"/>
      <c r="O56" s="150">
        <v>2</v>
      </c>
      <c r="AA56" s="123">
        <v>12</v>
      </c>
      <c r="AB56" s="123">
        <v>0</v>
      </c>
      <c r="AC56" s="123">
        <v>32</v>
      </c>
      <c r="AZ56" s="123">
        <v>1</v>
      </c>
      <c r="BA56" s="123">
        <f t="shared" si="1"/>
        <v>0</v>
      </c>
      <c r="BB56" s="123">
        <f t="shared" si="2"/>
        <v>0</v>
      </c>
      <c r="BC56" s="123">
        <f t="shared" si="3"/>
        <v>0</v>
      </c>
      <c r="BD56" s="123">
        <f t="shared" si="4"/>
        <v>0</v>
      </c>
      <c r="BE56" s="123">
        <f t="shared" si="5"/>
        <v>0</v>
      </c>
      <c r="CZ56" s="123">
        <v>0</v>
      </c>
    </row>
    <row r="57" spans="1:15" ht="12.75">
      <c r="A57" s="157"/>
      <c r="B57" s="158"/>
      <c r="C57" s="201" t="s">
        <v>238</v>
      </c>
      <c r="D57" s="202"/>
      <c r="E57" s="159">
        <v>210</v>
      </c>
      <c r="F57" s="160"/>
      <c r="G57" s="161"/>
      <c r="H57" s="183"/>
      <c r="M57" s="162" t="s">
        <v>138</v>
      </c>
      <c r="O57" s="150"/>
    </row>
    <row r="58" spans="1:104" ht="12.75">
      <c r="A58" s="151">
        <v>33</v>
      </c>
      <c r="B58" s="152" t="s">
        <v>139</v>
      </c>
      <c r="C58" s="153" t="s">
        <v>140</v>
      </c>
      <c r="D58" s="154" t="s">
        <v>131</v>
      </c>
      <c r="E58" s="155">
        <v>35</v>
      </c>
      <c r="F58" s="155"/>
      <c r="G58" s="156">
        <f>E58*F58</f>
        <v>0</v>
      </c>
      <c r="H58" s="182"/>
      <c r="O58" s="150">
        <v>2</v>
      </c>
      <c r="AA58" s="123">
        <v>12</v>
      </c>
      <c r="AB58" s="123">
        <v>0</v>
      </c>
      <c r="AC58" s="123">
        <v>33</v>
      </c>
      <c r="AZ58" s="123">
        <v>1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104" ht="12.75">
      <c r="A59" s="151">
        <v>34</v>
      </c>
      <c r="B59" s="152" t="s">
        <v>141</v>
      </c>
      <c r="C59" s="153" t="s">
        <v>142</v>
      </c>
      <c r="D59" s="154" t="s">
        <v>131</v>
      </c>
      <c r="E59" s="155">
        <v>665</v>
      </c>
      <c r="F59" s="155"/>
      <c r="G59" s="156">
        <f>E59*F59</f>
        <v>0</v>
      </c>
      <c r="H59" s="182"/>
      <c r="O59" s="150">
        <v>2</v>
      </c>
      <c r="AA59" s="123">
        <v>12</v>
      </c>
      <c r="AB59" s="123">
        <v>0</v>
      </c>
      <c r="AC59" s="123">
        <v>34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</v>
      </c>
    </row>
    <row r="60" spans="1:15" ht="12.75">
      <c r="A60" s="157"/>
      <c r="B60" s="158"/>
      <c r="C60" s="201" t="s">
        <v>239</v>
      </c>
      <c r="D60" s="202"/>
      <c r="E60" s="159">
        <v>665</v>
      </c>
      <c r="F60" s="160"/>
      <c r="G60" s="161"/>
      <c r="H60" s="183"/>
      <c r="M60" s="162" t="s">
        <v>143</v>
      </c>
      <c r="O60" s="150"/>
    </row>
    <row r="61" spans="1:104" ht="12.75">
      <c r="A61" s="151">
        <v>35</v>
      </c>
      <c r="B61" s="152" t="s">
        <v>144</v>
      </c>
      <c r="C61" s="153" t="s">
        <v>145</v>
      </c>
      <c r="D61" s="154" t="s">
        <v>131</v>
      </c>
      <c r="E61" s="155">
        <v>35</v>
      </c>
      <c r="F61" s="155"/>
      <c r="G61" s="156">
        <f>E61*F61</f>
        <v>0</v>
      </c>
      <c r="H61" s="182"/>
      <c r="O61" s="150">
        <v>2</v>
      </c>
      <c r="AA61" s="123">
        <v>12</v>
      </c>
      <c r="AB61" s="123">
        <v>0</v>
      </c>
      <c r="AC61" s="123">
        <v>35</v>
      </c>
      <c r="AZ61" s="123">
        <v>1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</v>
      </c>
    </row>
    <row r="62" spans="1:57" ht="12.75">
      <c r="A62" s="163"/>
      <c r="B62" s="164" t="s">
        <v>66</v>
      </c>
      <c r="C62" s="165" t="str">
        <f>CONCATENATE(B36," ",C36)</f>
        <v>96 Bourání konstrukcí</v>
      </c>
      <c r="D62" s="163"/>
      <c r="E62" s="166"/>
      <c r="F62" s="166"/>
      <c r="G62" s="167">
        <f>SUM(G36:G61)</f>
        <v>0</v>
      </c>
      <c r="H62" s="184"/>
      <c r="O62" s="150">
        <v>4</v>
      </c>
      <c r="BA62" s="168">
        <f>SUM(BA36:BA61)</f>
        <v>0</v>
      </c>
      <c r="BB62" s="168">
        <f>SUM(BB36:BB61)</f>
        <v>0</v>
      </c>
      <c r="BC62" s="168">
        <f>SUM(BC36:BC61)</f>
        <v>0</v>
      </c>
      <c r="BD62" s="168">
        <f>SUM(BD36:BD61)</f>
        <v>0</v>
      </c>
      <c r="BE62" s="168">
        <f>SUM(BE36:BE61)</f>
        <v>0</v>
      </c>
    </row>
    <row r="63" spans="1:15" ht="12.75">
      <c r="A63" s="143" t="s">
        <v>64</v>
      </c>
      <c r="B63" s="144" t="s">
        <v>146</v>
      </c>
      <c r="C63" s="145" t="s">
        <v>147</v>
      </c>
      <c r="D63" s="146"/>
      <c r="E63" s="147"/>
      <c r="F63" s="147"/>
      <c r="G63" s="148"/>
      <c r="H63" s="185"/>
      <c r="I63" s="149"/>
      <c r="O63" s="150">
        <v>1</v>
      </c>
    </row>
    <row r="64" spans="1:104" ht="12.75">
      <c r="A64" s="151">
        <v>36</v>
      </c>
      <c r="B64" s="152" t="s">
        <v>148</v>
      </c>
      <c r="C64" s="153" t="s">
        <v>149</v>
      </c>
      <c r="D64" s="154" t="s">
        <v>131</v>
      </c>
      <c r="E64" s="155">
        <v>13</v>
      </c>
      <c r="F64" s="155"/>
      <c r="G64" s="156">
        <f>E64*F64</f>
        <v>0</v>
      </c>
      <c r="H64" s="182"/>
      <c r="O64" s="150">
        <v>2</v>
      </c>
      <c r="AA64" s="123">
        <v>12</v>
      </c>
      <c r="AB64" s="123">
        <v>0</v>
      </c>
      <c r="AC64" s="123">
        <v>36</v>
      </c>
      <c r="AZ64" s="123">
        <v>1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0</v>
      </c>
    </row>
    <row r="65" spans="1:104" ht="12.75">
      <c r="A65" s="151">
        <v>37</v>
      </c>
      <c r="B65" s="152" t="s">
        <v>150</v>
      </c>
      <c r="C65" s="153" t="s">
        <v>151</v>
      </c>
      <c r="D65" s="154" t="s">
        <v>131</v>
      </c>
      <c r="E65" s="155">
        <v>13</v>
      </c>
      <c r="F65" s="155"/>
      <c r="G65" s="156">
        <f>E65*F65</f>
        <v>0</v>
      </c>
      <c r="H65" s="182"/>
      <c r="O65" s="150">
        <v>2</v>
      </c>
      <c r="AA65" s="123">
        <v>12</v>
      </c>
      <c r="AB65" s="123">
        <v>0</v>
      </c>
      <c r="AC65" s="123">
        <v>37</v>
      </c>
      <c r="AZ65" s="123">
        <v>1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</v>
      </c>
    </row>
    <row r="66" spans="1:57" ht="12.75">
      <c r="A66" s="163"/>
      <c r="B66" s="164" t="s">
        <v>66</v>
      </c>
      <c r="C66" s="165" t="str">
        <f>CONCATENATE(B63," ",C63)</f>
        <v>99 Staveništní přesun hmot</v>
      </c>
      <c r="D66" s="163"/>
      <c r="E66" s="166"/>
      <c r="F66" s="166"/>
      <c r="G66" s="167">
        <f>SUM(G63:G65)</f>
        <v>0</v>
      </c>
      <c r="H66" s="184"/>
      <c r="O66" s="150">
        <v>4</v>
      </c>
      <c r="BA66" s="168">
        <f>SUM(BA63:BA65)</f>
        <v>0</v>
      </c>
      <c r="BB66" s="168">
        <f>SUM(BB63:BB65)</f>
        <v>0</v>
      </c>
      <c r="BC66" s="168">
        <f>SUM(BC63:BC65)</f>
        <v>0</v>
      </c>
      <c r="BD66" s="168">
        <f>SUM(BD63:BD65)</f>
        <v>0</v>
      </c>
      <c r="BE66" s="168">
        <f>SUM(BE63:BE65)</f>
        <v>0</v>
      </c>
    </row>
    <row r="67" spans="1:15" ht="12.75">
      <c r="A67" s="143" t="s">
        <v>64</v>
      </c>
      <c r="B67" s="144" t="s">
        <v>152</v>
      </c>
      <c r="C67" s="145" t="s">
        <v>153</v>
      </c>
      <c r="D67" s="146"/>
      <c r="E67" s="147"/>
      <c r="F67" s="147"/>
      <c r="G67" s="148"/>
      <c r="H67" s="185"/>
      <c r="I67" s="149"/>
      <c r="O67" s="150">
        <v>1</v>
      </c>
    </row>
    <row r="68" spans="1:104" ht="22.5">
      <c r="A68" s="151">
        <v>49</v>
      </c>
      <c r="B68" s="152" t="s">
        <v>154</v>
      </c>
      <c r="C68" s="153" t="s">
        <v>155</v>
      </c>
      <c r="D68" s="154" t="s">
        <v>89</v>
      </c>
      <c r="E68" s="155">
        <v>90.96</v>
      </c>
      <c r="F68" s="155"/>
      <c r="G68" s="156">
        <f>E68*F68</f>
        <v>0</v>
      </c>
      <c r="H68" s="182"/>
      <c r="O68" s="150">
        <v>2</v>
      </c>
      <c r="AA68" s="123">
        <v>12</v>
      </c>
      <c r="AB68" s="123">
        <v>0</v>
      </c>
      <c r="AC68" s="123">
        <v>49</v>
      </c>
      <c r="AZ68" s="123">
        <v>2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15" ht="12.75">
      <c r="A69" s="157"/>
      <c r="B69" s="158"/>
      <c r="C69" s="201" t="s">
        <v>232</v>
      </c>
      <c r="D69" s="202"/>
      <c r="E69" s="159">
        <v>35.52</v>
      </c>
      <c r="F69" s="160"/>
      <c r="G69" s="161"/>
      <c r="H69" s="183"/>
      <c r="M69" s="162" t="s">
        <v>156</v>
      </c>
      <c r="O69" s="150"/>
    </row>
    <row r="70" spans="1:15" ht="12.75">
      <c r="A70" s="157"/>
      <c r="B70" s="158"/>
      <c r="C70" s="201" t="s">
        <v>233</v>
      </c>
      <c r="D70" s="202"/>
      <c r="E70" s="159">
        <v>47.52</v>
      </c>
      <c r="F70" s="160"/>
      <c r="G70" s="161"/>
      <c r="H70" s="183"/>
      <c r="M70" s="162" t="s">
        <v>157</v>
      </c>
      <c r="O70" s="150"/>
    </row>
    <row r="71" spans="1:15" ht="12.75">
      <c r="A71" s="157"/>
      <c r="B71" s="158"/>
      <c r="C71" s="201" t="s">
        <v>234</v>
      </c>
      <c r="D71" s="202"/>
      <c r="E71" s="159">
        <v>7.92</v>
      </c>
      <c r="F71" s="160"/>
      <c r="G71" s="161"/>
      <c r="H71" s="183"/>
      <c r="M71" s="162" t="s">
        <v>158</v>
      </c>
      <c r="O71" s="150"/>
    </row>
    <row r="72" spans="1:104" ht="12.75">
      <c r="A72" s="151">
        <v>50</v>
      </c>
      <c r="B72" s="152" t="s">
        <v>159</v>
      </c>
      <c r="C72" s="153" t="s">
        <v>160</v>
      </c>
      <c r="D72" s="154" t="s">
        <v>89</v>
      </c>
      <c r="E72" s="155">
        <v>90.96</v>
      </c>
      <c r="F72" s="155"/>
      <c r="G72" s="156">
        <f>E72*F72</f>
        <v>0</v>
      </c>
      <c r="H72" s="182"/>
      <c r="O72" s="150">
        <v>2</v>
      </c>
      <c r="AA72" s="123">
        <v>12</v>
      </c>
      <c r="AB72" s="123">
        <v>0</v>
      </c>
      <c r="AC72" s="123">
        <v>50</v>
      </c>
      <c r="AZ72" s="123">
        <v>2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</v>
      </c>
    </row>
    <row r="73" spans="1:15" ht="12.75">
      <c r="A73" s="157"/>
      <c r="B73" s="158"/>
      <c r="C73" s="201" t="s">
        <v>232</v>
      </c>
      <c r="D73" s="202"/>
      <c r="E73" s="159">
        <v>35.52</v>
      </c>
      <c r="F73" s="160"/>
      <c r="G73" s="161"/>
      <c r="H73" s="183"/>
      <c r="M73" s="162" t="s">
        <v>161</v>
      </c>
      <c r="O73" s="150"/>
    </row>
    <row r="74" spans="1:15" ht="12.75">
      <c r="A74" s="157"/>
      <c r="B74" s="158"/>
      <c r="C74" s="201" t="s">
        <v>233</v>
      </c>
      <c r="D74" s="202"/>
      <c r="E74" s="159">
        <v>47.52</v>
      </c>
      <c r="F74" s="160"/>
      <c r="G74" s="161"/>
      <c r="H74" s="183"/>
      <c r="M74" s="162" t="s">
        <v>162</v>
      </c>
      <c r="O74" s="150"/>
    </row>
    <row r="75" spans="1:15" ht="12.75">
      <c r="A75" s="157"/>
      <c r="B75" s="158"/>
      <c r="C75" s="201" t="s">
        <v>234</v>
      </c>
      <c r="D75" s="202"/>
      <c r="E75" s="159">
        <v>7.92</v>
      </c>
      <c r="F75" s="160"/>
      <c r="G75" s="161"/>
      <c r="H75" s="183"/>
      <c r="M75" s="162" t="s">
        <v>163</v>
      </c>
      <c r="O75" s="150"/>
    </row>
    <row r="76" spans="1:104" ht="22.5">
      <c r="A76" s="151">
        <v>51</v>
      </c>
      <c r="B76" s="152" t="s">
        <v>164</v>
      </c>
      <c r="C76" s="153" t="s">
        <v>165</v>
      </c>
      <c r="D76" s="154" t="s">
        <v>89</v>
      </c>
      <c r="E76" s="155">
        <v>188.56</v>
      </c>
      <c r="F76" s="155"/>
      <c r="G76" s="156">
        <f>E76*F76</f>
        <v>0</v>
      </c>
      <c r="H76" s="182"/>
      <c r="O76" s="150">
        <v>2</v>
      </c>
      <c r="AA76" s="123">
        <v>12</v>
      </c>
      <c r="AB76" s="123">
        <v>0</v>
      </c>
      <c r="AC76" s="123">
        <v>51</v>
      </c>
      <c r="AZ76" s="123">
        <v>2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</v>
      </c>
    </row>
    <row r="77" spans="1:15" ht="12.75">
      <c r="A77" s="157"/>
      <c r="B77" s="158"/>
      <c r="C77" s="201" t="s">
        <v>235</v>
      </c>
      <c r="D77" s="202"/>
      <c r="E77" s="159">
        <v>64.8</v>
      </c>
      <c r="F77" s="160"/>
      <c r="G77" s="161"/>
      <c r="H77" s="183"/>
      <c r="M77" s="162" t="s">
        <v>166</v>
      </c>
      <c r="O77" s="150"/>
    </row>
    <row r="78" spans="1:15" ht="12.75">
      <c r="A78" s="157"/>
      <c r="B78" s="158"/>
      <c r="C78" s="201" t="s">
        <v>236</v>
      </c>
      <c r="D78" s="202"/>
      <c r="E78" s="159">
        <v>106.08</v>
      </c>
      <c r="F78" s="160"/>
      <c r="G78" s="161"/>
      <c r="H78" s="183"/>
      <c r="M78" s="162" t="s">
        <v>167</v>
      </c>
      <c r="O78" s="150"/>
    </row>
    <row r="79" spans="1:15" ht="12.75">
      <c r="A79" s="157"/>
      <c r="B79" s="158"/>
      <c r="C79" s="201" t="s">
        <v>237</v>
      </c>
      <c r="D79" s="202"/>
      <c r="E79" s="159">
        <v>17.68</v>
      </c>
      <c r="F79" s="160"/>
      <c r="G79" s="161"/>
      <c r="H79" s="183"/>
      <c r="M79" s="162" t="s">
        <v>168</v>
      </c>
      <c r="O79" s="150"/>
    </row>
    <row r="80" spans="1:104" ht="22.5">
      <c r="A80" s="151">
        <v>52</v>
      </c>
      <c r="B80" s="152" t="s">
        <v>169</v>
      </c>
      <c r="C80" s="153" t="s">
        <v>170</v>
      </c>
      <c r="D80" s="154" t="s">
        <v>89</v>
      </c>
      <c r="E80" s="155">
        <v>45.48</v>
      </c>
      <c r="F80" s="155"/>
      <c r="G80" s="156">
        <f>E80*F80</f>
        <v>0</v>
      </c>
      <c r="H80" s="182"/>
      <c r="O80" s="150">
        <v>2</v>
      </c>
      <c r="AA80" s="123">
        <v>12</v>
      </c>
      <c r="AB80" s="123">
        <v>0</v>
      </c>
      <c r="AC80" s="123">
        <v>52</v>
      </c>
      <c r="AZ80" s="123">
        <v>2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104" ht="22.5">
      <c r="A81" s="151">
        <v>60</v>
      </c>
      <c r="B81" s="152" t="s">
        <v>172</v>
      </c>
      <c r="C81" s="153" t="s">
        <v>173</v>
      </c>
      <c r="D81" s="154" t="s">
        <v>4</v>
      </c>
      <c r="E81" s="155">
        <v>0</v>
      </c>
      <c r="F81" s="155"/>
      <c r="G81" s="156">
        <f>E81*F81</f>
        <v>0</v>
      </c>
      <c r="H81" s="182"/>
      <c r="O81" s="150">
        <v>2</v>
      </c>
      <c r="AA81" s="123">
        <v>12</v>
      </c>
      <c r="AB81" s="123">
        <v>0</v>
      </c>
      <c r="AC81" s="123">
        <v>60</v>
      </c>
      <c r="AZ81" s="123">
        <v>2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04" ht="12.75">
      <c r="A82" s="151">
        <v>61</v>
      </c>
      <c r="B82" s="152" t="s">
        <v>174</v>
      </c>
      <c r="C82" s="153" t="s">
        <v>175</v>
      </c>
      <c r="D82" s="154" t="s">
        <v>4</v>
      </c>
      <c r="E82" s="155">
        <v>0</v>
      </c>
      <c r="F82" s="155"/>
      <c r="G82" s="156">
        <f>E82*F82</f>
        <v>0</v>
      </c>
      <c r="H82" s="182"/>
      <c r="O82" s="150">
        <v>2</v>
      </c>
      <c r="AA82" s="123">
        <v>12</v>
      </c>
      <c r="AB82" s="123">
        <v>0</v>
      </c>
      <c r="AC82" s="123">
        <v>61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0</v>
      </c>
    </row>
    <row r="83" spans="1:57" ht="12.75">
      <c r="A83" s="163"/>
      <c r="B83" s="164" t="s">
        <v>66</v>
      </c>
      <c r="C83" s="165" t="str">
        <f>CONCATENATE(B67," ",C67)</f>
        <v>766 Konstrukce truhlářské</v>
      </c>
      <c r="D83" s="163"/>
      <c r="E83" s="166"/>
      <c r="F83" s="166"/>
      <c r="G83" s="167">
        <f>SUM(G67:G82)</f>
        <v>0</v>
      </c>
      <c r="H83" s="184"/>
      <c r="O83" s="150">
        <v>4</v>
      </c>
      <c r="BA83" s="168">
        <f>SUM(BA67:BA82)</f>
        <v>0</v>
      </c>
      <c r="BB83" s="168">
        <f>SUM(BB67:BB82)</f>
        <v>0</v>
      </c>
      <c r="BC83" s="168">
        <f>SUM(BC67:BC82)</f>
        <v>0</v>
      </c>
      <c r="BD83" s="168">
        <f>SUM(BD67:BD82)</f>
        <v>0</v>
      </c>
      <c r="BE83" s="168">
        <f>SUM(BE67:BE82)</f>
        <v>0</v>
      </c>
    </row>
    <row r="84" spans="1:15" ht="12.75">
      <c r="A84" s="143" t="s">
        <v>64</v>
      </c>
      <c r="B84" s="144" t="s">
        <v>176</v>
      </c>
      <c r="C84" s="145" t="s">
        <v>177</v>
      </c>
      <c r="D84" s="146"/>
      <c r="E84" s="147"/>
      <c r="F84" s="147"/>
      <c r="G84" s="148"/>
      <c r="H84" s="185"/>
      <c r="I84" s="149"/>
      <c r="O84" s="150">
        <v>1</v>
      </c>
    </row>
    <row r="85" spans="1:104" ht="22.5">
      <c r="A85" s="151">
        <v>65</v>
      </c>
      <c r="B85" s="152" t="s">
        <v>178</v>
      </c>
      <c r="C85" s="153" t="s">
        <v>179</v>
      </c>
      <c r="D85" s="154" t="s">
        <v>70</v>
      </c>
      <c r="E85" s="155">
        <v>34.11</v>
      </c>
      <c r="F85" s="155"/>
      <c r="G85" s="156">
        <f>E85*F85</f>
        <v>0</v>
      </c>
      <c r="H85" s="182"/>
      <c r="O85" s="150">
        <v>2</v>
      </c>
      <c r="AA85" s="123">
        <v>12</v>
      </c>
      <c r="AB85" s="123">
        <v>0</v>
      </c>
      <c r="AC85" s="123">
        <v>65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0.00042</v>
      </c>
    </row>
    <row r="86" spans="1:15" ht="12.75">
      <c r="A86" s="157"/>
      <c r="B86" s="158"/>
      <c r="C86" s="201" t="s">
        <v>230</v>
      </c>
      <c r="D86" s="202"/>
      <c r="E86" s="159">
        <v>22.74</v>
      </c>
      <c r="F86" s="160"/>
      <c r="G86" s="161"/>
      <c r="H86" s="183"/>
      <c r="M86" s="162" t="s">
        <v>180</v>
      </c>
      <c r="O86" s="150"/>
    </row>
    <row r="87" spans="1:15" ht="12.75">
      <c r="A87" s="157"/>
      <c r="B87" s="158"/>
      <c r="C87" s="201" t="s">
        <v>231</v>
      </c>
      <c r="D87" s="202"/>
      <c r="E87" s="159">
        <v>11.37</v>
      </c>
      <c r="F87" s="160"/>
      <c r="G87" s="161"/>
      <c r="H87" s="183"/>
      <c r="M87" s="162" t="s">
        <v>181</v>
      </c>
      <c r="O87" s="150"/>
    </row>
    <row r="88" spans="1:57" ht="12.75">
      <c r="A88" s="163"/>
      <c r="B88" s="164" t="s">
        <v>66</v>
      </c>
      <c r="C88" s="165" t="str">
        <f>CONCATENATE(B84," ",C84)</f>
        <v>783 Nátěry</v>
      </c>
      <c r="D88" s="163"/>
      <c r="E88" s="166"/>
      <c r="F88" s="166"/>
      <c r="G88" s="167">
        <f>SUM(G84:G87)</f>
        <v>0</v>
      </c>
      <c r="H88" s="184"/>
      <c r="O88" s="150">
        <v>4</v>
      </c>
      <c r="BA88" s="168">
        <f>SUM(BA84:BA87)</f>
        <v>0</v>
      </c>
      <c r="BB88" s="168">
        <f>SUM(BB84:BB87)</f>
        <v>0</v>
      </c>
      <c r="BC88" s="168">
        <f>SUM(BC84:BC87)</f>
        <v>0</v>
      </c>
      <c r="BD88" s="168">
        <f>SUM(BD84:BD87)</f>
        <v>0</v>
      </c>
      <c r="BE88" s="168">
        <f>SUM(BE84:BE87)</f>
        <v>0</v>
      </c>
    </row>
    <row r="89" spans="1:15" ht="12.75">
      <c r="A89" s="143" t="s">
        <v>64</v>
      </c>
      <c r="B89" s="144" t="s">
        <v>182</v>
      </c>
      <c r="C89" s="145" t="s">
        <v>183</v>
      </c>
      <c r="D89" s="146"/>
      <c r="E89" s="147"/>
      <c r="F89" s="147"/>
      <c r="G89" s="148"/>
      <c r="H89" s="185"/>
      <c r="I89" s="149"/>
      <c r="O89" s="150">
        <v>1</v>
      </c>
    </row>
    <row r="90" spans="1:104" ht="12.75">
      <c r="A90" s="151">
        <v>66</v>
      </c>
      <c r="B90" s="152" t="s">
        <v>184</v>
      </c>
      <c r="C90" s="153" t="s">
        <v>185</v>
      </c>
      <c r="D90" s="154" t="s">
        <v>70</v>
      </c>
      <c r="E90" s="155">
        <v>220</v>
      </c>
      <c r="F90" s="155"/>
      <c r="G90" s="156">
        <f>E90*F90</f>
        <v>0</v>
      </c>
      <c r="H90" s="182"/>
      <c r="O90" s="150">
        <v>2</v>
      </c>
      <c r="AA90" s="123">
        <v>12</v>
      </c>
      <c r="AB90" s="123">
        <v>0</v>
      </c>
      <c r="AC90" s="123">
        <v>66</v>
      </c>
      <c r="AZ90" s="123">
        <v>2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0.0002</v>
      </c>
    </row>
    <row r="91" spans="1:57" ht="12.75">
      <c r="A91" s="163"/>
      <c r="B91" s="164" t="s">
        <v>66</v>
      </c>
      <c r="C91" s="165" t="str">
        <f>CONCATENATE(B89," ",C89)</f>
        <v>784 Malby</v>
      </c>
      <c r="D91" s="163"/>
      <c r="E91" s="166"/>
      <c r="F91" s="166"/>
      <c r="G91" s="167">
        <f>SUM(G89:G90)</f>
        <v>0</v>
      </c>
      <c r="H91" s="184"/>
      <c r="O91" s="150">
        <v>4</v>
      </c>
      <c r="BA91" s="168">
        <f>SUM(BA89:BA90)</f>
        <v>0</v>
      </c>
      <c r="BB91" s="168">
        <f>SUM(BB89:BB90)</f>
        <v>0</v>
      </c>
      <c r="BC91" s="168">
        <f>SUM(BC89:BC90)</f>
        <v>0</v>
      </c>
      <c r="BD91" s="168">
        <f>SUM(BD89:BD90)</f>
        <v>0</v>
      </c>
      <c r="BE91" s="168">
        <f>SUM(BE89:BE90)</f>
        <v>0</v>
      </c>
    </row>
    <row r="92" spans="1:15" ht="12.75">
      <c r="A92" s="143" t="s">
        <v>64</v>
      </c>
      <c r="B92" s="144" t="s">
        <v>186</v>
      </c>
      <c r="C92" s="145" t="s">
        <v>187</v>
      </c>
      <c r="D92" s="146"/>
      <c r="E92" s="147"/>
      <c r="F92" s="147"/>
      <c r="G92" s="148"/>
      <c r="H92" s="185"/>
      <c r="I92" s="149"/>
      <c r="O92" s="150">
        <v>1</v>
      </c>
    </row>
    <row r="93" spans="1:104" ht="12.75">
      <c r="A93" s="151">
        <v>67</v>
      </c>
      <c r="B93" s="152" t="s">
        <v>188</v>
      </c>
      <c r="C93" s="153" t="s">
        <v>189</v>
      </c>
      <c r="D93" s="154" t="s">
        <v>65</v>
      </c>
      <c r="E93" s="155">
        <v>28</v>
      </c>
      <c r="F93" s="155"/>
      <c r="G93" s="156">
        <f>E93*F93</f>
        <v>0</v>
      </c>
      <c r="H93" s="182"/>
      <c r="O93" s="150">
        <v>2</v>
      </c>
      <c r="AA93" s="123">
        <v>12</v>
      </c>
      <c r="AB93" s="123">
        <v>0</v>
      </c>
      <c r="AC93" s="123">
        <v>67</v>
      </c>
      <c r="AZ93" s="123">
        <v>2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</v>
      </c>
    </row>
    <row r="94" spans="1:104" ht="12.75">
      <c r="A94" s="151">
        <v>68</v>
      </c>
      <c r="B94" s="152" t="s">
        <v>190</v>
      </c>
      <c r="C94" s="153" t="s">
        <v>240</v>
      </c>
      <c r="D94" s="154" t="s">
        <v>65</v>
      </c>
      <c r="E94" s="155">
        <v>12</v>
      </c>
      <c r="F94" s="155"/>
      <c r="G94" s="156">
        <f>E94*F94</f>
        <v>0</v>
      </c>
      <c r="H94" s="182"/>
      <c r="O94" s="150">
        <v>2</v>
      </c>
      <c r="AA94" s="123">
        <v>12</v>
      </c>
      <c r="AB94" s="123">
        <v>0</v>
      </c>
      <c r="AC94" s="123">
        <v>68</v>
      </c>
      <c r="AZ94" s="123">
        <v>2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</v>
      </c>
    </row>
    <row r="95" spans="1:104" ht="12.75">
      <c r="A95" s="151">
        <v>69</v>
      </c>
      <c r="B95" s="152" t="s">
        <v>172</v>
      </c>
      <c r="C95" s="153" t="s">
        <v>191</v>
      </c>
      <c r="D95" s="154" t="s">
        <v>4</v>
      </c>
      <c r="E95" s="155">
        <v>0</v>
      </c>
      <c r="F95" s="155"/>
      <c r="G95" s="156">
        <f>E95*F95</f>
        <v>0</v>
      </c>
      <c r="H95" s="182"/>
      <c r="O95" s="150">
        <v>2</v>
      </c>
      <c r="AA95" s="123">
        <v>12</v>
      </c>
      <c r="AB95" s="123">
        <v>0</v>
      </c>
      <c r="AC95" s="123">
        <v>69</v>
      </c>
      <c r="AZ95" s="123">
        <v>2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04" ht="12.75">
      <c r="A96" s="151">
        <v>70</v>
      </c>
      <c r="B96" s="152" t="s">
        <v>174</v>
      </c>
      <c r="C96" s="153" t="s">
        <v>192</v>
      </c>
      <c r="D96" s="154" t="s">
        <v>4</v>
      </c>
      <c r="E96" s="155">
        <v>0</v>
      </c>
      <c r="F96" s="155"/>
      <c r="G96" s="156">
        <f>E96*F96</f>
        <v>0</v>
      </c>
      <c r="H96" s="182"/>
      <c r="O96" s="150">
        <v>2</v>
      </c>
      <c r="AA96" s="123">
        <v>12</v>
      </c>
      <c r="AB96" s="123">
        <v>0</v>
      </c>
      <c r="AC96" s="123">
        <v>70</v>
      </c>
      <c r="AZ96" s="123">
        <v>2</v>
      </c>
      <c r="BA96" s="123">
        <f>IF(AZ96=1,G96,0)</f>
        <v>0</v>
      </c>
      <c r="BB96" s="123">
        <f>IF(AZ96=2,G96,0)</f>
        <v>0</v>
      </c>
      <c r="BC96" s="123">
        <f>IF(AZ96=3,G96,0)</f>
        <v>0</v>
      </c>
      <c r="BD96" s="123">
        <f>IF(AZ96=4,G96,0)</f>
        <v>0</v>
      </c>
      <c r="BE96" s="123">
        <f>IF(AZ96=5,G96,0)</f>
        <v>0</v>
      </c>
      <c r="CZ96" s="123">
        <v>0</v>
      </c>
    </row>
    <row r="97" spans="1:57" ht="12.75">
      <c r="A97" s="163"/>
      <c r="B97" s="164" t="s">
        <v>66</v>
      </c>
      <c r="C97" s="165" t="str">
        <f>CONCATENATE(B92," ",C92)</f>
        <v>786 Čalounické úpravy</v>
      </c>
      <c r="D97" s="163"/>
      <c r="E97" s="166"/>
      <c r="F97" s="166"/>
      <c r="G97" s="167">
        <f>SUM(G92:G96)</f>
        <v>0</v>
      </c>
      <c r="H97" s="184"/>
      <c r="O97" s="150">
        <v>4</v>
      </c>
      <c r="BA97" s="168">
        <f>SUM(BA92:BA96)</f>
        <v>0</v>
      </c>
      <c r="BB97" s="168">
        <f>SUM(BB92:BB96)</f>
        <v>0</v>
      </c>
      <c r="BC97" s="168">
        <f>SUM(BC92:BC96)</f>
        <v>0</v>
      </c>
      <c r="BD97" s="168">
        <f>SUM(BD92:BD96)</f>
        <v>0</v>
      </c>
      <c r="BE97" s="168">
        <f>SUM(BE92:BE96)</f>
        <v>0</v>
      </c>
    </row>
    <row r="98" spans="1:15" ht="12.75">
      <c r="A98" s="143" t="s">
        <v>64</v>
      </c>
      <c r="B98" s="144" t="s">
        <v>193</v>
      </c>
      <c r="C98" s="145" t="s">
        <v>194</v>
      </c>
      <c r="D98" s="146"/>
      <c r="E98" s="147"/>
      <c r="F98" s="147"/>
      <c r="G98" s="148"/>
      <c r="H98" s="185"/>
      <c r="I98" s="149"/>
      <c r="O98" s="150">
        <v>1</v>
      </c>
    </row>
    <row r="99" spans="1:104" ht="12.75">
      <c r="A99" s="151">
        <v>71</v>
      </c>
      <c r="B99" s="152" t="s">
        <v>195</v>
      </c>
      <c r="C99" s="153" t="s">
        <v>196</v>
      </c>
      <c r="D99" s="154" t="s">
        <v>197</v>
      </c>
      <c r="E99" s="155">
        <v>1</v>
      </c>
      <c r="F99" s="181"/>
      <c r="G99" s="156">
        <f>E99*F99</f>
        <v>0</v>
      </c>
      <c r="H99" s="182"/>
      <c r="O99" s="150">
        <v>2</v>
      </c>
      <c r="AA99" s="123">
        <v>12</v>
      </c>
      <c r="AB99" s="123">
        <v>0</v>
      </c>
      <c r="AC99" s="123">
        <v>71</v>
      </c>
      <c r="AZ99" s="123">
        <v>4</v>
      </c>
      <c r="BA99" s="123">
        <f>IF(AZ99=1,G99,0)</f>
        <v>0</v>
      </c>
      <c r="BB99" s="123">
        <f>IF(AZ99=2,G99,0)</f>
        <v>0</v>
      </c>
      <c r="BC99" s="123">
        <f>IF(AZ99=3,G99,0)</f>
        <v>0</v>
      </c>
      <c r="BD99" s="123">
        <f>IF(AZ99=4,G99,0)</f>
        <v>0</v>
      </c>
      <c r="BE99" s="123">
        <f>IF(AZ99=5,G99,0)</f>
        <v>0</v>
      </c>
      <c r="CZ99" s="123">
        <v>0</v>
      </c>
    </row>
    <row r="100" spans="1:57" ht="12.75">
      <c r="A100" s="163"/>
      <c r="B100" s="164" t="s">
        <v>66</v>
      </c>
      <c r="C100" s="165" t="str">
        <f>CONCATENATE(B98," ",C98)</f>
        <v>M21 Elektromontáže</v>
      </c>
      <c r="D100" s="163"/>
      <c r="E100" s="166"/>
      <c r="F100" s="166"/>
      <c r="G100" s="167">
        <f>SUM(G98:G99)</f>
        <v>0</v>
      </c>
      <c r="H100" s="184"/>
      <c r="O100" s="150">
        <v>4</v>
      </c>
      <c r="BA100" s="168">
        <f>SUM(BA98:BA99)</f>
        <v>0</v>
      </c>
      <c r="BB100" s="168">
        <f>SUM(BB98:BB99)</f>
        <v>0</v>
      </c>
      <c r="BC100" s="168">
        <f>SUM(BC98:BC99)</f>
        <v>0</v>
      </c>
      <c r="BD100" s="168">
        <f>SUM(BD98:BD99)</f>
        <v>0</v>
      </c>
      <c r="BE100" s="168">
        <f>SUM(BE98:BE99)</f>
        <v>0</v>
      </c>
    </row>
    <row r="101" spans="1:15" ht="12.75">
      <c r="A101" s="143" t="s">
        <v>64</v>
      </c>
      <c r="B101" s="144" t="s">
        <v>198</v>
      </c>
      <c r="C101" s="145" t="s">
        <v>199</v>
      </c>
      <c r="D101" s="146"/>
      <c r="E101" s="147"/>
      <c r="F101" s="147"/>
      <c r="G101" s="148"/>
      <c r="H101" s="185"/>
      <c r="I101" s="149"/>
      <c r="O101" s="150">
        <v>1</v>
      </c>
    </row>
    <row r="102" spans="1:104" ht="22.5">
      <c r="A102" s="151">
        <v>72</v>
      </c>
      <c r="B102" s="152" t="s">
        <v>200</v>
      </c>
      <c r="C102" s="153" t="s">
        <v>201</v>
      </c>
      <c r="D102" s="154" t="s">
        <v>65</v>
      </c>
      <c r="E102" s="155">
        <v>6</v>
      </c>
      <c r="F102" s="155"/>
      <c r="G102" s="156">
        <f aca="true" t="shared" si="6" ref="G102:G111">E102*F102</f>
        <v>0</v>
      </c>
      <c r="H102" s="182"/>
      <c r="O102" s="150">
        <v>2</v>
      </c>
      <c r="AA102" s="123">
        <v>12</v>
      </c>
      <c r="AB102" s="123">
        <v>0</v>
      </c>
      <c r="AC102" s="123">
        <v>72</v>
      </c>
      <c r="AZ102" s="123">
        <v>1</v>
      </c>
      <c r="BA102" s="123">
        <f aca="true" t="shared" si="7" ref="BA102:BA111">IF(AZ102=1,G102,0)</f>
        <v>0</v>
      </c>
      <c r="BB102" s="123">
        <f aca="true" t="shared" si="8" ref="BB102:BB111">IF(AZ102=2,G102,0)</f>
        <v>0</v>
      </c>
      <c r="BC102" s="123">
        <f aca="true" t="shared" si="9" ref="BC102:BC111">IF(AZ102=3,G102,0)</f>
        <v>0</v>
      </c>
      <c r="BD102" s="123">
        <f aca="true" t="shared" si="10" ref="BD102:BD111">IF(AZ102=4,G102,0)</f>
        <v>0</v>
      </c>
      <c r="BE102" s="123">
        <f aca="true" t="shared" si="11" ref="BE102:BE111">IF(AZ102=5,G102,0)</f>
        <v>0</v>
      </c>
      <c r="CZ102" s="123">
        <v>0</v>
      </c>
    </row>
    <row r="103" spans="1:104" ht="22.5">
      <c r="A103" s="151">
        <v>73</v>
      </c>
      <c r="B103" s="152" t="s">
        <v>202</v>
      </c>
      <c r="C103" s="153" t="s">
        <v>201</v>
      </c>
      <c r="D103" s="154" t="s">
        <v>65</v>
      </c>
      <c r="E103" s="155">
        <v>6</v>
      </c>
      <c r="F103" s="155"/>
      <c r="G103" s="156">
        <f t="shared" si="6"/>
        <v>0</v>
      </c>
      <c r="H103" s="182"/>
      <c r="O103" s="150">
        <v>2</v>
      </c>
      <c r="AA103" s="123">
        <v>12</v>
      </c>
      <c r="AB103" s="123">
        <v>0</v>
      </c>
      <c r="AC103" s="123">
        <v>73</v>
      </c>
      <c r="AZ103" s="123">
        <v>1</v>
      </c>
      <c r="BA103" s="123">
        <f t="shared" si="7"/>
        <v>0</v>
      </c>
      <c r="BB103" s="123">
        <f t="shared" si="8"/>
        <v>0</v>
      </c>
      <c r="BC103" s="123">
        <f t="shared" si="9"/>
        <v>0</v>
      </c>
      <c r="BD103" s="123">
        <f t="shared" si="10"/>
        <v>0</v>
      </c>
      <c r="BE103" s="123">
        <f t="shared" si="11"/>
        <v>0</v>
      </c>
      <c r="CZ103" s="123">
        <v>0</v>
      </c>
    </row>
    <row r="104" spans="1:104" ht="22.5">
      <c r="A104" s="151">
        <v>74</v>
      </c>
      <c r="B104" s="152" t="s">
        <v>203</v>
      </c>
      <c r="C104" s="153" t="s">
        <v>204</v>
      </c>
      <c r="D104" s="154" t="s">
        <v>65</v>
      </c>
      <c r="E104" s="155">
        <v>6</v>
      </c>
      <c r="F104" s="155"/>
      <c r="G104" s="156">
        <f t="shared" si="6"/>
        <v>0</v>
      </c>
      <c r="H104" s="182"/>
      <c r="O104" s="150">
        <v>2</v>
      </c>
      <c r="AA104" s="123">
        <v>12</v>
      </c>
      <c r="AB104" s="123">
        <v>0</v>
      </c>
      <c r="AC104" s="123">
        <v>74</v>
      </c>
      <c r="AZ104" s="123">
        <v>1</v>
      </c>
      <c r="BA104" s="123">
        <f t="shared" si="7"/>
        <v>0</v>
      </c>
      <c r="BB104" s="123">
        <f t="shared" si="8"/>
        <v>0</v>
      </c>
      <c r="BC104" s="123">
        <f t="shared" si="9"/>
        <v>0</v>
      </c>
      <c r="BD104" s="123">
        <f t="shared" si="10"/>
        <v>0</v>
      </c>
      <c r="BE104" s="123">
        <f t="shared" si="11"/>
        <v>0</v>
      </c>
      <c r="CZ104" s="123">
        <v>0</v>
      </c>
    </row>
    <row r="105" spans="1:104" ht="22.5">
      <c r="A105" s="151">
        <v>75</v>
      </c>
      <c r="B105" s="152" t="s">
        <v>205</v>
      </c>
      <c r="C105" s="153" t="s">
        <v>204</v>
      </c>
      <c r="D105" s="154" t="s">
        <v>65</v>
      </c>
      <c r="E105" s="155">
        <v>6</v>
      </c>
      <c r="F105" s="155"/>
      <c r="G105" s="156">
        <f t="shared" si="6"/>
        <v>0</v>
      </c>
      <c r="H105" s="182"/>
      <c r="O105" s="150">
        <v>2</v>
      </c>
      <c r="AA105" s="123">
        <v>12</v>
      </c>
      <c r="AB105" s="123">
        <v>0</v>
      </c>
      <c r="AC105" s="123">
        <v>75</v>
      </c>
      <c r="AZ105" s="123">
        <v>1</v>
      </c>
      <c r="BA105" s="123">
        <f t="shared" si="7"/>
        <v>0</v>
      </c>
      <c r="BB105" s="123">
        <f t="shared" si="8"/>
        <v>0</v>
      </c>
      <c r="BC105" s="123">
        <f t="shared" si="9"/>
        <v>0</v>
      </c>
      <c r="BD105" s="123">
        <f t="shared" si="10"/>
        <v>0</v>
      </c>
      <c r="BE105" s="123">
        <f t="shared" si="11"/>
        <v>0</v>
      </c>
      <c r="CZ105" s="123">
        <v>0</v>
      </c>
    </row>
    <row r="106" spans="1:104" ht="22.5">
      <c r="A106" s="151">
        <v>76</v>
      </c>
      <c r="B106" s="152" t="s">
        <v>206</v>
      </c>
      <c r="C106" s="153" t="s">
        <v>204</v>
      </c>
      <c r="D106" s="154" t="s">
        <v>65</v>
      </c>
      <c r="E106" s="155">
        <v>6</v>
      </c>
      <c r="F106" s="155"/>
      <c r="G106" s="156">
        <f t="shared" si="6"/>
        <v>0</v>
      </c>
      <c r="H106" s="182"/>
      <c r="O106" s="150">
        <v>2</v>
      </c>
      <c r="AA106" s="123">
        <v>12</v>
      </c>
      <c r="AB106" s="123">
        <v>0</v>
      </c>
      <c r="AC106" s="123">
        <v>76</v>
      </c>
      <c r="AZ106" s="123">
        <v>1</v>
      </c>
      <c r="BA106" s="123">
        <f t="shared" si="7"/>
        <v>0</v>
      </c>
      <c r="BB106" s="123">
        <f t="shared" si="8"/>
        <v>0</v>
      </c>
      <c r="BC106" s="123">
        <f t="shared" si="9"/>
        <v>0</v>
      </c>
      <c r="BD106" s="123">
        <f t="shared" si="10"/>
        <v>0</v>
      </c>
      <c r="BE106" s="123">
        <f t="shared" si="11"/>
        <v>0</v>
      </c>
      <c r="CZ106" s="123">
        <v>0</v>
      </c>
    </row>
    <row r="107" spans="1:15" ht="22.5">
      <c r="A107" s="151">
        <v>76</v>
      </c>
      <c r="B107" s="152" t="s">
        <v>217</v>
      </c>
      <c r="C107" s="153" t="s">
        <v>204</v>
      </c>
      <c r="D107" s="154" t="s">
        <v>65</v>
      </c>
      <c r="E107" s="155">
        <v>6</v>
      </c>
      <c r="F107" s="155"/>
      <c r="G107" s="156">
        <f>E107*F107</f>
        <v>0</v>
      </c>
      <c r="H107" s="182"/>
      <c r="O107" s="150"/>
    </row>
    <row r="108" spans="1:104" ht="22.5">
      <c r="A108" s="151">
        <v>86</v>
      </c>
      <c r="B108" s="152" t="s">
        <v>207</v>
      </c>
      <c r="C108" s="153" t="s">
        <v>208</v>
      </c>
      <c r="D108" s="154" t="s">
        <v>65</v>
      </c>
      <c r="E108" s="155">
        <v>2</v>
      </c>
      <c r="F108" s="155"/>
      <c r="G108" s="156">
        <f t="shared" si="6"/>
        <v>0</v>
      </c>
      <c r="H108" s="182"/>
      <c r="O108" s="150">
        <v>2</v>
      </c>
      <c r="AA108" s="123">
        <v>12</v>
      </c>
      <c r="AB108" s="123">
        <v>0</v>
      </c>
      <c r="AC108" s="123">
        <v>86</v>
      </c>
      <c r="AZ108" s="123">
        <v>1</v>
      </c>
      <c r="BA108" s="123">
        <f t="shared" si="7"/>
        <v>0</v>
      </c>
      <c r="BB108" s="123">
        <f t="shared" si="8"/>
        <v>0</v>
      </c>
      <c r="BC108" s="123">
        <f t="shared" si="9"/>
        <v>0</v>
      </c>
      <c r="BD108" s="123">
        <f t="shared" si="10"/>
        <v>0</v>
      </c>
      <c r="BE108" s="123">
        <f t="shared" si="11"/>
        <v>0</v>
      </c>
      <c r="CZ108" s="123">
        <v>0</v>
      </c>
    </row>
    <row r="109" spans="1:104" ht="22.5">
      <c r="A109" s="151">
        <v>87</v>
      </c>
      <c r="B109" s="152" t="s">
        <v>209</v>
      </c>
      <c r="C109" s="153" t="s">
        <v>204</v>
      </c>
      <c r="D109" s="154" t="s">
        <v>65</v>
      </c>
      <c r="E109" s="155">
        <v>2</v>
      </c>
      <c r="F109" s="155"/>
      <c r="G109" s="156">
        <f t="shared" si="6"/>
        <v>0</v>
      </c>
      <c r="H109" s="182"/>
      <c r="O109" s="150">
        <v>2</v>
      </c>
      <c r="AA109" s="123">
        <v>12</v>
      </c>
      <c r="AB109" s="123">
        <v>0</v>
      </c>
      <c r="AC109" s="123">
        <v>87</v>
      </c>
      <c r="AZ109" s="123">
        <v>1</v>
      </c>
      <c r="BA109" s="123">
        <f t="shared" si="7"/>
        <v>0</v>
      </c>
      <c r="BB109" s="123">
        <f t="shared" si="8"/>
        <v>0</v>
      </c>
      <c r="BC109" s="123">
        <f t="shared" si="9"/>
        <v>0</v>
      </c>
      <c r="BD109" s="123">
        <f t="shared" si="10"/>
        <v>0</v>
      </c>
      <c r="BE109" s="123">
        <f t="shared" si="11"/>
        <v>0</v>
      </c>
      <c r="CZ109" s="123">
        <v>0</v>
      </c>
    </row>
    <row r="110" spans="1:104" ht="12.75">
      <c r="A110" s="151">
        <v>110</v>
      </c>
      <c r="B110" s="152" t="s">
        <v>172</v>
      </c>
      <c r="C110" s="153" t="s">
        <v>210</v>
      </c>
      <c r="D110" s="154" t="s">
        <v>4</v>
      </c>
      <c r="E110" s="155">
        <v>0</v>
      </c>
      <c r="F110" s="155"/>
      <c r="G110" s="156">
        <f t="shared" si="6"/>
        <v>0</v>
      </c>
      <c r="H110" s="182"/>
      <c r="O110" s="150">
        <v>2</v>
      </c>
      <c r="AA110" s="123">
        <v>12</v>
      </c>
      <c r="AB110" s="123">
        <v>0</v>
      </c>
      <c r="AC110" s="123">
        <v>110</v>
      </c>
      <c r="AZ110" s="123">
        <v>1</v>
      </c>
      <c r="BA110" s="123">
        <f t="shared" si="7"/>
        <v>0</v>
      </c>
      <c r="BB110" s="123">
        <f t="shared" si="8"/>
        <v>0</v>
      </c>
      <c r="BC110" s="123">
        <f t="shared" si="9"/>
        <v>0</v>
      </c>
      <c r="BD110" s="123">
        <f t="shared" si="10"/>
        <v>0</v>
      </c>
      <c r="BE110" s="123">
        <f t="shared" si="11"/>
        <v>0</v>
      </c>
      <c r="CZ110" s="123">
        <v>0</v>
      </c>
    </row>
    <row r="111" spans="1:104" ht="12.75">
      <c r="A111" s="151">
        <v>111</v>
      </c>
      <c r="B111" s="152" t="s">
        <v>174</v>
      </c>
      <c r="C111" s="153" t="s">
        <v>211</v>
      </c>
      <c r="D111" s="154" t="s">
        <v>4</v>
      </c>
      <c r="E111" s="155">
        <v>0</v>
      </c>
      <c r="F111" s="155"/>
      <c r="G111" s="156">
        <f t="shared" si="6"/>
        <v>0</v>
      </c>
      <c r="H111" s="182"/>
      <c r="O111" s="150">
        <v>2</v>
      </c>
      <c r="AA111" s="123">
        <v>12</v>
      </c>
      <c r="AB111" s="123">
        <v>0</v>
      </c>
      <c r="AC111" s="123">
        <v>111</v>
      </c>
      <c r="AZ111" s="123">
        <v>1</v>
      </c>
      <c r="BA111" s="123">
        <f t="shared" si="7"/>
        <v>0</v>
      </c>
      <c r="BB111" s="123">
        <f t="shared" si="8"/>
        <v>0</v>
      </c>
      <c r="BC111" s="123">
        <f t="shared" si="9"/>
        <v>0</v>
      </c>
      <c r="BD111" s="123">
        <f t="shared" si="10"/>
        <v>0</v>
      </c>
      <c r="BE111" s="123">
        <f t="shared" si="11"/>
        <v>0</v>
      </c>
      <c r="CZ111" s="123">
        <v>0</v>
      </c>
    </row>
    <row r="112" spans="1:57" ht="12.75">
      <c r="A112" s="163"/>
      <c r="B112" s="164" t="s">
        <v>66</v>
      </c>
      <c r="C112" s="165" t="str">
        <f>CONCATENATE(B101," ",C101)</f>
        <v>7671 Konstrukce hliníkové</v>
      </c>
      <c r="D112" s="163"/>
      <c r="E112" s="166"/>
      <c r="F112" s="166"/>
      <c r="G112" s="167">
        <f>SUM(G102:G111)</f>
        <v>0</v>
      </c>
      <c r="H112" s="184"/>
      <c r="O112" s="150">
        <v>4</v>
      </c>
      <c r="BA112" s="168">
        <f>SUM(BA101:BA111)</f>
        <v>0</v>
      </c>
      <c r="BB112" s="168">
        <f>SUM(BB101:BB111)</f>
        <v>0</v>
      </c>
      <c r="BC112" s="168">
        <f>SUM(BC101:BC111)</f>
        <v>0</v>
      </c>
      <c r="BD112" s="168">
        <f>SUM(BD101:BD111)</f>
        <v>0</v>
      </c>
      <c r="BE112" s="168">
        <f>SUM(BE101:BE111)</f>
        <v>0</v>
      </c>
    </row>
    <row r="113" spans="1:15" ht="12.75">
      <c r="A113" s="143" t="s">
        <v>64</v>
      </c>
      <c r="B113" s="144" t="s">
        <v>212</v>
      </c>
      <c r="C113" s="145" t="s">
        <v>17</v>
      </c>
      <c r="D113" s="146"/>
      <c r="E113" s="147"/>
      <c r="F113" s="147"/>
      <c r="G113" s="148"/>
      <c r="H113" s="185"/>
      <c r="I113" s="149"/>
      <c r="O113" s="150">
        <v>1</v>
      </c>
    </row>
    <row r="114" spans="1:104" ht="12.75">
      <c r="A114" s="151">
        <v>112</v>
      </c>
      <c r="B114" s="152" t="s">
        <v>212</v>
      </c>
      <c r="C114" s="153" t="s">
        <v>213</v>
      </c>
      <c r="D114" s="154" t="s">
        <v>171</v>
      </c>
      <c r="E114" s="155">
        <v>1</v>
      </c>
      <c r="F114" s="155"/>
      <c r="G114" s="156">
        <f>E114*F114</f>
        <v>0</v>
      </c>
      <c r="H114" s="182"/>
      <c r="O114" s="150">
        <v>2</v>
      </c>
      <c r="AA114" s="123">
        <v>12</v>
      </c>
      <c r="AB114" s="123">
        <v>0</v>
      </c>
      <c r="AC114" s="123">
        <v>112</v>
      </c>
      <c r="AZ114" s="123">
        <v>1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</v>
      </c>
    </row>
    <row r="115" spans="1:57" ht="12.75">
      <c r="A115" s="163"/>
      <c r="B115" s="164" t="s">
        <v>66</v>
      </c>
      <c r="C115" s="165" t="str">
        <f>CONCATENATE(B113," ",C113)</f>
        <v>VRN Vedlejší rozpočtové náklady</v>
      </c>
      <c r="D115" s="163"/>
      <c r="E115" s="166"/>
      <c r="F115" s="166"/>
      <c r="G115" s="167">
        <f>SUM(G113:G114)</f>
        <v>0</v>
      </c>
      <c r="H115" s="184"/>
      <c r="O115" s="150">
        <v>4</v>
      </c>
      <c r="BA115" s="168">
        <f>SUM(BA113:BA114)</f>
        <v>0</v>
      </c>
      <c r="BB115" s="168">
        <f>SUM(BB113:BB114)</f>
        <v>0</v>
      </c>
      <c r="BC115" s="168">
        <f>SUM(BC113:BC114)</f>
        <v>0</v>
      </c>
      <c r="BD115" s="168">
        <f>SUM(BD113:BD114)</f>
        <v>0</v>
      </c>
      <c r="BE115" s="168">
        <f>SUM(BE113:BE114)</f>
        <v>0</v>
      </c>
    </row>
    <row r="116" spans="1:8" ht="12.75">
      <c r="A116" s="124"/>
      <c r="B116" s="124"/>
      <c r="C116" s="124"/>
      <c r="D116" s="124"/>
      <c r="E116" s="124"/>
      <c r="F116" s="124"/>
      <c r="G116" s="124"/>
      <c r="H116" s="169"/>
    </row>
    <row r="117" spans="5:8" ht="12.75">
      <c r="E117" s="123"/>
      <c r="H117" s="169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spans="1:7" ht="12.75">
      <c r="A139" s="169"/>
      <c r="B139" s="169"/>
      <c r="C139" s="169"/>
      <c r="D139" s="169"/>
      <c r="E139" s="169"/>
      <c r="F139" s="169"/>
      <c r="G139" s="169"/>
    </row>
    <row r="140" spans="1:7" ht="12.75">
      <c r="A140" s="169"/>
      <c r="B140" s="169"/>
      <c r="C140" s="169"/>
      <c r="D140" s="169"/>
      <c r="E140" s="169"/>
      <c r="F140" s="169"/>
      <c r="G140" s="169"/>
    </row>
    <row r="141" spans="1:7" ht="12.75">
      <c r="A141" s="169"/>
      <c r="B141" s="169"/>
      <c r="C141" s="169"/>
      <c r="D141" s="169"/>
      <c r="E141" s="169"/>
      <c r="F141" s="169"/>
      <c r="G141" s="169"/>
    </row>
    <row r="142" spans="1:7" ht="12.75">
      <c r="A142" s="169"/>
      <c r="B142" s="169"/>
      <c r="C142" s="169"/>
      <c r="D142" s="169"/>
      <c r="E142" s="169"/>
      <c r="F142" s="169"/>
      <c r="G142" s="169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ht="12.75">
      <c r="E173" s="123"/>
    </row>
    <row r="174" spans="1:2" ht="12.75">
      <c r="A174" s="170"/>
      <c r="B174" s="170"/>
    </row>
    <row r="175" spans="1:7" ht="12.75">
      <c r="A175" s="169"/>
      <c r="B175" s="169"/>
      <c r="C175" s="172"/>
      <c r="D175" s="172"/>
      <c r="E175" s="173"/>
      <c r="F175" s="172"/>
      <c r="G175" s="174"/>
    </row>
    <row r="176" spans="1:7" ht="12.75">
      <c r="A176" s="175"/>
      <c r="B176" s="175"/>
      <c r="C176" s="169"/>
      <c r="D176" s="169"/>
      <c r="E176" s="176"/>
      <c r="F176" s="169"/>
      <c r="G176" s="169"/>
    </row>
    <row r="177" spans="1:7" ht="12.75">
      <c r="A177" s="169"/>
      <c r="B177" s="169"/>
      <c r="C177" s="169"/>
      <c r="D177" s="169"/>
      <c r="E177" s="176"/>
      <c r="F177" s="169"/>
      <c r="G177" s="169"/>
    </row>
    <row r="178" spans="1:7" ht="12.75">
      <c r="A178" s="169"/>
      <c r="B178" s="169"/>
      <c r="C178" s="169"/>
      <c r="D178" s="169"/>
      <c r="E178" s="176"/>
      <c r="F178" s="169"/>
      <c r="G178" s="169"/>
    </row>
    <row r="179" spans="1:7" ht="12.75">
      <c r="A179" s="169"/>
      <c r="B179" s="169"/>
      <c r="C179" s="169"/>
      <c r="D179" s="169"/>
      <c r="E179" s="176"/>
      <c r="F179" s="169"/>
      <c r="G179" s="169"/>
    </row>
    <row r="180" spans="1:7" ht="12.75">
      <c r="A180" s="169"/>
      <c r="B180" s="169"/>
      <c r="C180" s="169"/>
      <c r="D180" s="169"/>
      <c r="E180" s="176"/>
      <c r="F180" s="169"/>
      <c r="G180" s="169"/>
    </row>
    <row r="181" spans="1:7" ht="12.75">
      <c r="A181" s="169"/>
      <c r="B181" s="169"/>
      <c r="C181" s="169"/>
      <c r="D181" s="169"/>
      <c r="E181" s="176"/>
      <c r="F181" s="169"/>
      <c r="G181" s="169"/>
    </row>
    <row r="182" spans="1:7" ht="12.75">
      <c r="A182" s="169"/>
      <c r="B182" s="169"/>
      <c r="C182" s="169"/>
      <c r="D182" s="169"/>
      <c r="E182" s="176"/>
      <c r="F182" s="169"/>
      <c r="G182" s="169"/>
    </row>
    <row r="183" spans="1:7" ht="12.75">
      <c r="A183" s="169"/>
      <c r="B183" s="169"/>
      <c r="C183" s="169"/>
      <c r="D183" s="169"/>
      <c r="E183" s="176"/>
      <c r="F183" s="169"/>
      <c r="G183" s="169"/>
    </row>
    <row r="184" spans="1:7" ht="12.75">
      <c r="A184" s="169"/>
      <c r="B184" s="169"/>
      <c r="C184" s="169"/>
      <c r="D184" s="169"/>
      <c r="E184" s="176"/>
      <c r="F184" s="169"/>
      <c r="G184" s="169"/>
    </row>
    <row r="185" spans="1:7" ht="12.75">
      <c r="A185" s="169"/>
      <c r="B185" s="169"/>
      <c r="C185" s="169"/>
      <c r="D185" s="169"/>
      <c r="E185" s="176"/>
      <c r="F185" s="169"/>
      <c r="G185" s="169"/>
    </row>
    <row r="186" spans="1:7" ht="12.75">
      <c r="A186" s="169"/>
      <c r="B186" s="169"/>
      <c r="C186" s="169"/>
      <c r="D186" s="169"/>
      <c r="E186" s="176"/>
      <c r="F186" s="169"/>
      <c r="G186" s="169"/>
    </row>
    <row r="187" spans="1:7" ht="12.75">
      <c r="A187" s="169"/>
      <c r="B187" s="169"/>
      <c r="C187" s="169"/>
      <c r="D187" s="169"/>
      <c r="E187" s="176"/>
      <c r="F187" s="169"/>
      <c r="G187" s="169"/>
    </row>
    <row r="188" spans="1:7" ht="12.75">
      <c r="A188" s="169"/>
      <c r="B188" s="169"/>
      <c r="C188" s="169"/>
      <c r="D188" s="169"/>
      <c r="E188" s="176"/>
      <c r="F188" s="169"/>
      <c r="G188" s="169"/>
    </row>
  </sheetData>
  <sheetProtection/>
  <mergeCells count="36">
    <mergeCell ref="A1:G1"/>
    <mergeCell ref="A3:B3"/>
    <mergeCell ref="A4:B4"/>
    <mergeCell ref="E4:G4"/>
    <mergeCell ref="C9:D9"/>
    <mergeCell ref="C10:D10"/>
    <mergeCell ref="C11:D11"/>
    <mergeCell ref="C15:D15"/>
    <mergeCell ref="C16:D16"/>
    <mergeCell ref="C17:D17"/>
    <mergeCell ref="C19:D19"/>
    <mergeCell ref="C20:D20"/>
    <mergeCell ref="C21:D21"/>
    <mergeCell ref="C38:D38"/>
    <mergeCell ref="C39:D39"/>
    <mergeCell ref="C40:D40"/>
    <mergeCell ref="C42:D42"/>
    <mergeCell ref="C43:D43"/>
    <mergeCell ref="C27:D27"/>
    <mergeCell ref="C75:D75"/>
    <mergeCell ref="C45:D45"/>
    <mergeCell ref="C46:D46"/>
    <mergeCell ref="C47:D47"/>
    <mergeCell ref="C50:D50"/>
    <mergeCell ref="C57:D57"/>
    <mergeCell ref="C60:D60"/>
    <mergeCell ref="C77:D77"/>
    <mergeCell ref="C78:D78"/>
    <mergeCell ref="C79:D79"/>
    <mergeCell ref="C86:D86"/>
    <mergeCell ref="C87:D87"/>
    <mergeCell ref="C69:D69"/>
    <mergeCell ref="C70:D70"/>
    <mergeCell ref="C71:D71"/>
    <mergeCell ref="C73:D73"/>
    <mergeCell ref="C74:D7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Ing. HlavoňováJarmila</cp:lastModifiedBy>
  <cp:lastPrinted>2017-09-07T04:43:12Z</cp:lastPrinted>
  <dcterms:created xsi:type="dcterms:W3CDTF">2017-06-04T08:51:40Z</dcterms:created>
  <dcterms:modified xsi:type="dcterms:W3CDTF">2017-09-07T04:50:04Z</dcterms:modified>
  <cp:category/>
  <cp:version/>
  <cp:contentType/>
  <cp:contentStatus/>
</cp:coreProperties>
</file>